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8_{2AE9BB19-D745-4654-8AEE-BD6BD1A109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2" r:id="rId1"/>
    <sheet name="TABLA" sheetId="3" r:id="rId2"/>
    <sheet name="RESULTADOS" sheetId="8" r:id="rId3"/>
    <sheet name="GRAFICA" sheetId="9" r:id="rId4"/>
    <sheet name="ESTADISTICA" sheetId="1" r:id="rId5"/>
  </sheets>
  <definedNames>
    <definedName name="bateo">#REF!</definedName>
    <definedName name="beis">ESTADISTICA!$A$1:$L$61</definedName>
    <definedName name="BEISBOL">ESTADISTICA!$B$1:$L$61</definedName>
    <definedName name="Carreras">ESTADISTICA!$I$2:$I$1048576</definedName>
    <definedName name="EQUIPO">ESTADISTICA!$C$2:$C$1048576</definedName>
    <definedName name="H1_">ESTADISTICA!$D$2:$D$1048576</definedName>
    <definedName name="H2_">ESTADISTICA!$E$2:$E$1048576</definedName>
    <definedName name="H3_">ESTADISTICA!$F$2:$F$1048576</definedName>
    <definedName name="H4_">ESTADISTICA!$G$2:$G$1048576</definedName>
    <definedName name="JE">RESULTADOS!$R$6:$R$9</definedName>
    <definedName name="JG">RESULTADOS!$P$6:$P$9</definedName>
    <definedName name="JJ">RESULTADOS!$O$6:$O$9</definedName>
    <definedName name="JP">RESULTADOS!$Q$6:$Q$9</definedName>
    <definedName name="NOMBRE_JUGADOR">ESTADISTICA!$B$2:$B$1048576</definedName>
    <definedName name="Numero_de_registro">#REF!</definedName>
    <definedName name="Numero_de_registro_2">#REF!</definedName>
    <definedName name="PC">RESULTADOS!$T$6:$T$9</definedName>
    <definedName name="PF">RESULTADOS!$S$6:$S$9</definedName>
    <definedName name="Registro">ESTADISTICA!$A$2:$A$1048576</definedName>
    <definedName name="TOT_HITS">ESTADISTICA!$J$2:$J$1048576</definedName>
    <definedName name="VAB">ESTADISTICA!$H$2:$H$1048576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8" l="1"/>
  <c r="W10" i="8"/>
  <c r="V9" i="8"/>
  <c r="V10" i="8"/>
  <c r="U10" i="8"/>
  <c r="S10" i="8"/>
  <c r="S11" i="8"/>
  <c r="S12" i="8"/>
  <c r="S13" i="8"/>
  <c r="Q12" i="8"/>
  <c r="Q10" i="8"/>
  <c r="Q11" i="8"/>
  <c r="Q13" i="8"/>
  <c r="P10" i="8"/>
  <c r="P11" i="8"/>
  <c r="X11" i="8" s="1"/>
  <c r="P12" i="8"/>
  <c r="X12" i="8" s="1"/>
  <c r="P13" i="8"/>
  <c r="X13" i="8" s="1"/>
  <c r="O10" i="8"/>
  <c r="O11" i="8"/>
  <c r="V11" i="8" s="1"/>
  <c r="O12" i="8"/>
  <c r="V12" i="8" s="1"/>
  <c r="O13" i="8"/>
  <c r="T10" i="8"/>
  <c r="T11" i="8"/>
  <c r="T12" i="8"/>
  <c r="T13" i="8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W6" i="8"/>
  <c r="U6" i="8"/>
  <c r="T6" i="8"/>
  <c r="S6" i="8"/>
  <c r="Q6" i="8"/>
  <c r="P6" i="8"/>
  <c r="O6" i="8"/>
  <c r="P8" i="8"/>
  <c r="Q8" i="8"/>
  <c r="X8" i="8"/>
  <c r="P9" i="8"/>
  <c r="X9" i="8"/>
  <c r="X6" i="8"/>
  <c r="S7" i="8"/>
  <c r="T7" i="8"/>
  <c r="W7" i="8"/>
  <c r="S8" i="8"/>
  <c r="T8" i="8"/>
  <c r="W8" i="8"/>
  <c r="S9" i="8"/>
  <c r="T9" i="8"/>
  <c r="W9" i="8"/>
  <c r="O7" i="8"/>
  <c r="O8" i="8"/>
  <c r="V8" i="8"/>
  <c r="O9" i="8"/>
  <c r="V6" i="8"/>
  <c r="U7" i="8"/>
  <c r="U8" i="8"/>
  <c r="U9" i="8"/>
  <c r="Q9" i="8"/>
  <c r="J52" i="1"/>
  <c r="K52" i="1"/>
  <c r="J11" i="1"/>
  <c r="K11" i="1"/>
  <c r="J3" i="1"/>
  <c r="L3" i="1"/>
  <c r="J4" i="1"/>
  <c r="L4" i="1"/>
  <c r="J5" i="1"/>
  <c r="L5" i="1"/>
  <c r="J6" i="1"/>
  <c r="L6" i="1"/>
  <c r="J7" i="1"/>
  <c r="L7" i="1"/>
  <c r="J8" i="1"/>
  <c r="L8" i="1"/>
  <c r="J9" i="1"/>
  <c r="L9" i="1"/>
  <c r="J10" i="1"/>
  <c r="L10" i="1"/>
  <c r="L11" i="1"/>
  <c r="J12" i="1"/>
  <c r="L12" i="1"/>
  <c r="J13" i="1"/>
  <c r="L13" i="1"/>
  <c r="J14" i="1"/>
  <c r="L14" i="1"/>
  <c r="J15" i="1"/>
  <c r="L15" i="1"/>
  <c r="J16" i="1"/>
  <c r="L16" i="1"/>
  <c r="J17" i="1"/>
  <c r="L17" i="1"/>
  <c r="J18" i="1"/>
  <c r="L18" i="1"/>
  <c r="J19" i="1"/>
  <c r="L19" i="1"/>
  <c r="J20" i="1"/>
  <c r="L20" i="1"/>
  <c r="J21" i="1"/>
  <c r="L21" i="1"/>
  <c r="J22" i="1"/>
  <c r="L22" i="1"/>
  <c r="J23" i="1"/>
  <c r="L23" i="1"/>
  <c r="J24" i="1"/>
  <c r="L24" i="1"/>
  <c r="J25" i="1"/>
  <c r="L25" i="1"/>
  <c r="J26" i="1"/>
  <c r="L26" i="1"/>
  <c r="J27" i="1"/>
  <c r="L27" i="1"/>
  <c r="J28" i="1"/>
  <c r="L28" i="1"/>
  <c r="J29" i="1"/>
  <c r="L29" i="1"/>
  <c r="J30" i="1"/>
  <c r="L30" i="1"/>
  <c r="J31" i="1"/>
  <c r="L31" i="1"/>
  <c r="J32" i="1"/>
  <c r="L32" i="1"/>
  <c r="J33" i="1"/>
  <c r="L33" i="1"/>
  <c r="J34" i="1"/>
  <c r="L34" i="1"/>
  <c r="J35" i="1"/>
  <c r="L35" i="1"/>
  <c r="J36" i="1"/>
  <c r="L36" i="1"/>
  <c r="J37" i="1"/>
  <c r="L37" i="1"/>
  <c r="J38" i="1"/>
  <c r="L38" i="1"/>
  <c r="J39" i="1"/>
  <c r="L39" i="1"/>
  <c r="J40" i="1"/>
  <c r="L40" i="1"/>
  <c r="J41" i="1"/>
  <c r="L41" i="1"/>
  <c r="J42" i="1"/>
  <c r="L42" i="1"/>
  <c r="J43" i="1"/>
  <c r="L43" i="1"/>
  <c r="J44" i="1"/>
  <c r="L44" i="1"/>
  <c r="J45" i="1"/>
  <c r="L45" i="1"/>
  <c r="J46" i="1"/>
  <c r="L46" i="1"/>
  <c r="J47" i="1"/>
  <c r="L47" i="1"/>
  <c r="J48" i="1"/>
  <c r="L48" i="1"/>
  <c r="J49" i="1"/>
  <c r="L49" i="1"/>
  <c r="J50" i="1"/>
  <c r="L50" i="1"/>
  <c r="J51" i="1"/>
  <c r="L51" i="1"/>
  <c r="L52" i="1"/>
  <c r="J53" i="1"/>
  <c r="L53" i="1"/>
  <c r="J54" i="1"/>
  <c r="L54" i="1"/>
  <c r="J55" i="1"/>
  <c r="L55" i="1"/>
  <c r="J56" i="1"/>
  <c r="L56" i="1"/>
  <c r="J57" i="1"/>
  <c r="L57" i="1"/>
  <c r="J58" i="1"/>
  <c r="L58" i="1"/>
  <c r="J59" i="1"/>
  <c r="L59" i="1"/>
  <c r="J60" i="1"/>
  <c r="L60" i="1"/>
  <c r="J61" i="1"/>
  <c r="L61" i="1"/>
  <c r="J2" i="1"/>
  <c r="L2" i="1"/>
  <c r="K3" i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2" i="1"/>
  <c r="W12" i="8" l="1"/>
  <c r="U12" i="8"/>
  <c r="W11" i="8"/>
  <c r="U11" i="8"/>
  <c r="V13" i="8"/>
  <c r="W13" i="8"/>
  <c r="U13" i="8"/>
  <c r="P7" i="8"/>
  <c r="Q7" i="8"/>
  <c r="X7" i="8" l="1"/>
  <c r="V7" i="8"/>
</calcChain>
</file>

<file path=xl/sharedStrings.xml><?xml version="1.0" encoding="utf-8"?>
<sst xmlns="http://schemas.openxmlformats.org/spreadsheetml/2006/main" count="465" uniqueCount="162">
  <si>
    <t>Registro</t>
  </si>
  <si>
    <t>NOMBRE JUGADOR</t>
  </si>
  <si>
    <t>EQUIPO</t>
  </si>
  <si>
    <t>H1</t>
  </si>
  <si>
    <t>H2</t>
  </si>
  <si>
    <t>H3</t>
  </si>
  <si>
    <t>H4</t>
  </si>
  <si>
    <t>VAB</t>
  </si>
  <si>
    <t>Carreras</t>
  </si>
  <si>
    <t>TOT-HITS</t>
  </si>
  <si>
    <t>BATEO</t>
  </si>
  <si>
    <t>CARRERA-HITS</t>
  </si>
  <si>
    <t>Nombre del equipo</t>
  </si>
  <si>
    <t>Universidad Autónoma de</t>
  </si>
  <si>
    <t>Nuevo León</t>
  </si>
  <si>
    <t>Facultad de Organización</t>
  </si>
  <si>
    <t>Deportiva</t>
  </si>
  <si>
    <t>Mireya Medina Villanueva</t>
  </si>
  <si>
    <t>14 de abril del 2026</t>
  </si>
  <si>
    <t>No.</t>
  </si>
  <si>
    <t>JJ</t>
  </si>
  <si>
    <t>JG</t>
  </si>
  <si>
    <t>JP</t>
  </si>
  <si>
    <t>JE</t>
  </si>
  <si>
    <t>PF</t>
  </si>
  <si>
    <t>PC</t>
  </si>
  <si>
    <t>DIF</t>
  </si>
  <si>
    <t>%JG</t>
  </si>
  <si>
    <t>AVG</t>
  </si>
  <si>
    <t>PTS</t>
  </si>
  <si>
    <t>LUGAR</t>
  </si>
  <si>
    <t>Universidad Autonoma de Nuevo León</t>
  </si>
  <si>
    <t>Grupo 205</t>
  </si>
  <si>
    <t>Marcelo Maltos Martínez 2188869</t>
  </si>
  <si>
    <t>Maestro: Cortés Cazares Marco Antonio</t>
  </si>
  <si>
    <t>Materia: ATDG</t>
  </si>
  <si>
    <t>SULTANES</t>
  </si>
  <si>
    <t>UNIÓN LAGUNA</t>
  </si>
  <si>
    <t>ZARAPEROS</t>
  </si>
  <si>
    <t>FANTASMAS</t>
  </si>
  <si>
    <t>TIGRES DEL NORTE</t>
  </si>
  <si>
    <t>HUMBERTO SUAZO</t>
  </si>
  <si>
    <t>DIEGO CASTILLO</t>
  </si>
  <si>
    <t>JAIME PEREZ</t>
  </si>
  <si>
    <t>MARCELO RODRIGUEZ</t>
  </si>
  <si>
    <t>MARCEL RUIZ</t>
  </si>
  <si>
    <t>SANTIAGO HERNANDEZ</t>
  </si>
  <si>
    <t>ORBELIN PINEDA</t>
  </si>
  <si>
    <t>ARMANDO GONZALEZ</t>
  </si>
  <si>
    <t>JOAQUIM PERERIRA</t>
  </si>
  <si>
    <t>ANGEL CORREA</t>
  </si>
  <si>
    <t>DIEGO LAINEZ</t>
  </si>
  <si>
    <t>ALEXIS VEGA</t>
  </si>
  <si>
    <t>ALEJANDRO ZENDEJAS</t>
  </si>
  <si>
    <t>KEVIN ALVAREZ</t>
  </si>
  <si>
    <t>ARTURO MARTINESZ</t>
  </si>
  <si>
    <t>NAHUEL GUZMAN</t>
  </si>
  <si>
    <t>JORGE GARZA</t>
  </si>
  <si>
    <t>MARCO FARFAN</t>
  </si>
  <si>
    <t xml:space="preserve">JAVIER AQUINO </t>
  </si>
  <si>
    <t>JUAN PURATA</t>
  </si>
  <si>
    <t>ROMULO ZWARF</t>
  </si>
  <si>
    <t>FERNANDO GORRIARAN</t>
  </si>
  <si>
    <t>NICOLAS IBAÑEZ</t>
  </si>
  <si>
    <t>GERARDO ARTEAGA</t>
  </si>
  <si>
    <t>CARLOS ROGRIGUEZ</t>
  </si>
  <si>
    <t>RAUL JIMENEZ</t>
  </si>
  <si>
    <t>ORIBE PERALTA</t>
  </si>
  <si>
    <t>MATEO GONZÁLEZ</t>
  </si>
  <si>
    <t>SEBASTIÁN MARTÍNEZ</t>
  </si>
  <si>
    <t>DIEGO HERNÁNDEZ</t>
  </si>
  <si>
    <t>LEONARDO LÓPEZ</t>
  </si>
  <si>
    <t>EMILIANO PÉREZ</t>
  </si>
  <si>
    <t>SANTIAGO RODRÍGUEZ</t>
  </si>
  <si>
    <t>RODRIGO SÁNCHEZ</t>
  </si>
  <si>
    <t>NICOLÁS RAMÍREZ</t>
  </si>
  <si>
    <t>ANDRÉS TORRES</t>
  </si>
  <si>
    <t>GABRIEL FLORES</t>
  </si>
  <si>
    <t>ALEJANDRO RIVERA</t>
  </si>
  <si>
    <t>DANIEL GÓMEZ</t>
  </si>
  <si>
    <t>LUIS DÍAZ</t>
  </si>
  <si>
    <t>CARLOS CRUZ</t>
  </si>
  <si>
    <t>FERNANDO MORALES</t>
  </si>
  <si>
    <t>RICARDO ORTIZ</t>
  </si>
  <si>
    <t>HUGO VARGAS</t>
  </si>
  <si>
    <t>IVÁN CASTRO</t>
  </si>
  <si>
    <t>ESTEBAN RUIZ</t>
  </si>
  <si>
    <t>JULIÁN MENDOZA</t>
  </si>
  <si>
    <t>MARTÍN AGUILAR</t>
  </si>
  <si>
    <t>ÓSCAR HERRERA</t>
  </si>
  <si>
    <t>BRUNO MEDINA</t>
  </si>
  <si>
    <t>ADRIÁN CASTILLO</t>
  </si>
  <si>
    <t>TOMÁS REYES</t>
  </si>
  <si>
    <t>MARCO ROMERO</t>
  </si>
  <si>
    <t>PABLO JIMÉNEZ</t>
  </si>
  <si>
    <t>VÍCTOR NAVARRO</t>
  </si>
  <si>
    <t>RAÚL DELGADO</t>
  </si>
  <si>
    <t>AXEL ORTEGA</t>
  </si>
  <si>
    <t>ENZO SALAZAR</t>
  </si>
  <si>
    <t>IAN CÁRDENAS</t>
  </si>
  <si>
    <t xml:space="preserve"> ERICK MONTOYA</t>
  </si>
  <si>
    <t>LAGUNA</t>
  </si>
  <si>
    <t xml:space="preserve">TIGRES </t>
  </si>
  <si>
    <t>RAYADOS</t>
  </si>
  <si>
    <t>UNION LAGUNA</t>
  </si>
  <si>
    <t>Facultad de Organización Deportiva (FOD)</t>
  </si>
  <si>
    <t>LIGA DE BEISBOL UNIVERSITARIA</t>
  </si>
  <si>
    <t>Equipo</t>
  </si>
  <si>
    <t>Puntos</t>
  </si>
  <si>
    <t>Sultanes UANL</t>
  </si>
  <si>
    <t>Águilas</t>
  </si>
  <si>
    <t>Leones</t>
  </si>
  <si>
    <t>Halcones</t>
  </si>
  <si>
    <t>Titanes</t>
  </si>
  <si>
    <t>Daniel Torres</t>
  </si>
  <si>
    <t>ÁGUILAS</t>
  </si>
  <si>
    <t>Javier Morales</t>
  </si>
  <si>
    <t>Ángel Castillo</t>
  </si>
  <si>
    <t>Kevin Herrera</t>
  </si>
  <si>
    <t>José Ramírez</t>
  </si>
  <si>
    <t>Carlos Vega</t>
  </si>
  <si>
    <t>Iván Medina</t>
  </si>
  <si>
    <t>Ricardo Flores</t>
  </si>
  <si>
    <t>Luis Garza</t>
  </si>
  <si>
    <t>Diego Peña</t>
  </si>
  <si>
    <t>Marco Silva</t>
  </si>
  <si>
    <t>LEONES</t>
  </si>
  <si>
    <t>Emilio Reyes</t>
  </si>
  <si>
    <t>Sebastián Cruz</t>
  </si>
  <si>
    <t>Arturo López</t>
  </si>
  <si>
    <t>Fernando Ruiz</t>
  </si>
  <si>
    <t>Manuel Castro</t>
  </si>
  <si>
    <t>Diego Navarro</t>
  </si>
  <si>
    <t>Kevin Flores</t>
  </si>
  <si>
    <t>José Valdez</t>
  </si>
  <si>
    <t>Ángel Herrera</t>
  </si>
  <si>
    <t>Ricardo Medina</t>
  </si>
  <si>
    <t>HALCONES</t>
  </si>
  <si>
    <t>Javier Soto</t>
  </si>
  <si>
    <t>Daniel Garza</t>
  </si>
  <si>
    <t>Iván Peña</t>
  </si>
  <si>
    <t>Luis Navarro</t>
  </si>
  <si>
    <t>Carlos Reyes</t>
  </si>
  <si>
    <t>Ángel Flores</t>
  </si>
  <si>
    <t>José Cruz</t>
  </si>
  <si>
    <t>Emilio Herrera</t>
  </si>
  <si>
    <t>Kevin Silva</t>
  </si>
  <si>
    <t>Sebastián Martínez</t>
  </si>
  <si>
    <t>TITANES</t>
  </si>
  <si>
    <t>Arturo Medina</t>
  </si>
  <si>
    <t>Diego Silva</t>
  </si>
  <si>
    <t>Fernando Torres</t>
  </si>
  <si>
    <t>Javier Flores</t>
  </si>
  <si>
    <t>Ricardo Cruz</t>
  </si>
  <si>
    <t>Ángel Navarro</t>
  </si>
  <si>
    <t>José Medina</t>
  </si>
  <si>
    <t>Carlos Herrera</t>
  </si>
  <si>
    <t>Iván Reyes</t>
  </si>
  <si>
    <t>Zaraperos</t>
  </si>
  <si>
    <t>Fantasmas</t>
  </si>
  <si>
    <t>Unión Laguna</t>
  </si>
  <si>
    <t>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</si>
</sst>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rgb="FF595959"/>
      <name val="Constantia"/>
      <family val="1"/>
    </font>
    <font>
      <sz val="14.5"/>
      <color rgb="FF595959"/>
      <name val="Roboto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rial Black"/>
      <family val="2"/>
    </font>
    <font>
      <b/>
      <sz val="16"/>
      <color rgb="FF595959"/>
      <name val="Aptos Display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9" fontId="0" fillId="0" borderId="0" xfId="1" applyFont="1"/>
    <xf numFmtId="0" fontId="0" fillId="3" borderId="3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5" borderId="4" xfId="0" applyFill="1" applyBorder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4" xfId="0" applyFill="1" applyBorder="1"/>
    <xf numFmtId="0" fontId="0" fillId="7" borderId="4" xfId="0" applyFill="1" applyBorder="1"/>
    <xf numFmtId="0" fontId="0" fillId="7" borderId="6" xfId="0" applyFill="1" applyBorder="1"/>
    <xf numFmtId="0" fontId="0" fillId="7" borderId="5" xfId="0" applyFill="1" applyBorder="1"/>
    <xf numFmtId="0" fontId="0" fillId="7" borderId="7" xfId="0" applyFill="1" applyBorder="1"/>
    <xf numFmtId="0" fontId="5" fillId="7" borderId="6" xfId="0" applyFont="1" applyFill="1" applyBorder="1"/>
    <xf numFmtId="0" fontId="4" fillId="7" borderId="5" xfId="0" applyFont="1" applyFill="1" applyBorder="1"/>
    <xf numFmtId="0" fontId="5" fillId="7" borderId="7" xfId="0" applyFont="1" applyFill="1" applyBorder="1"/>
    <xf numFmtId="0" fontId="0" fillId="8" borderId="4" xfId="0" applyFill="1" applyBorder="1"/>
    <xf numFmtId="0" fontId="0" fillId="8" borderId="6" xfId="0" applyFill="1" applyBorder="1"/>
    <xf numFmtId="0" fontId="0" fillId="8" borderId="5" xfId="0" applyFill="1" applyBorder="1"/>
    <xf numFmtId="0" fontId="0" fillId="8" borderId="7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9" borderId="4" xfId="0" applyFill="1" applyBorder="1"/>
    <xf numFmtId="0" fontId="0" fillId="10" borderId="4" xfId="0" applyFill="1" applyBorder="1"/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4" borderId="4" xfId="0" applyFont="1" applyFill="1" applyBorder="1"/>
    <xf numFmtId="0" fontId="9" fillId="0" borderId="4" xfId="0" applyFont="1" applyBorder="1"/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9" fontId="0" fillId="0" borderId="4" xfId="1" applyFont="1" applyBorder="1"/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6" xfId="0" applyFill="1" applyBorder="1"/>
    <xf numFmtId="0" fontId="0" fillId="5" borderId="5" xfId="0" applyFill="1" applyBorder="1"/>
    <xf numFmtId="0" fontId="0" fillId="5" borderId="7" xfId="0" applyFill="1" applyBorder="1"/>
    <xf numFmtId="0" fontId="0" fillId="11" borderId="4" xfId="0" applyFill="1" applyBorder="1" applyAlignment="1">
      <alignment vertical="center" wrapText="1"/>
    </xf>
    <xf numFmtId="0" fontId="0" fillId="11" borderId="6" xfId="0" applyFill="1" applyBorder="1"/>
    <xf numFmtId="0" fontId="0" fillId="11" borderId="5" xfId="0" applyFill="1" applyBorder="1"/>
    <xf numFmtId="0" fontId="0" fillId="11" borderId="7" xfId="0" applyFill="1" applyBorder="1"/>
    <xf numFmtId="0" fontId="0" fillId="11" borderId="4" xfId="0" applyFill="1" applyBorder="1"/>
    <xf numFmtId="0" fontId="0" fillId="10" borderId="4" xfId="0" applyFill="1" applyBorder="1" applyAlignment="1">
      <alignment vertical="center" wrapText="1"/>
    </xf>
    <xf numFmtId="0" fontId="0" fillId="10" borderId="6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2" borderId="4" xfId="0" applyFill="1" applyBorder="1" applyAlignment="1">
      <alignment vertical="center" wrapText="1"/>
    </xf>
    <xf numFmtId="0" fontId="0" fillId="12" borderId="6" xfId="0" applyFill="1" applyBorder="1"/>
    <xf numFmtId="0" fontId="0" fillId="12" borderId="5" xfId="0" applyFill="1" applyBorder="1"/>
    <xf numFmtId="0" fontId="0" fillId="12" borderId="7" xfId="0" applyFill="1" applyBorder="1"/>
    <xf numFmtId="0" fontId="0" fillId="12" borderId="4" xfId="0" applyFill="1" applyBorder="1"/>
  </cellXfs>
  <cellStyles count="2">
    <cellStyle name="Normal" xfId="0" builtinId="0"/>
    <cellStyle name="Porcentaje" xfId="1" builtinId="5"/>
  </cellStyles>
  <dxfs count="4"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7FF"/>
      <color rgb="FFFFE7FF"/>
      <color rgb="FFEE00EE"/>
      <color rgb="FFFF3FFF"/>
      <color rgb="FFFF65FF"/>
      <color rgb="FFFF9BFF"/>
      <color rgb="FFFFB3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GRAFICA!$B$1</c:f>
              <c:strCache>
                <c:ptCount val="1"/>
                <c:pt idx="0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GRAFICA!$A$2:$A$9</c:f>
              <c:strCache>
                <c:ptCount val="8"/>
                <c:pt idx="0">
                  <c:v>Sultanes UANL</c:v>
                </c:pt>
                <c:pt idx="1">
                  <c:v>Unión Laguna</c:v>
                </c:pt>
                <c:pt idx="2">
                  <c:v>Zaraperos</c:v>
                </c:pt>
                <c:pt idx="3">
                  <c:v>Fantasmas</c:v>
                </c:pt>
                <c:pt idx="4">
                  <c:v>Águilas</c:v>
                </c:pt>
                <c:pt idx="5">
                  <c:v>Leones</c:v>
                </c:pt>
                <c:pt idx="6">
                  <c:v>Halcones</c:v>
                </c:pt>
                <c:pt idx="7">
                  <c:v>Titanes</c:v>
                </c:pt>
              </c:strCache>
            </c:strRef>
          </c:cat>
          <c:val>
            <c:numRef>
              <c:f>GRAFICA!$B$2:$B$9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6-4684-9EA1-5B05B5297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6410479"/>
        <c:axId val="596403759"/>
      </c:barChart>
      <c:catAx>
        <c:axId val="59641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6403759"/>
        <c:crosses val="autoZero"/>
        <c:auto val="1"/>
        <c:lblAlgn val="ctr"/>
        <c:lblOffset val="100"/>
        <c:noMultiLvlLbl val="0"/>
      </c:catAx>
      <c:valAx>
        <c:axId val="596403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641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121920</xdr:rowOff>
    </xdr:from>
    <xdr:to>
      <xdr:col>1</xdr:col>
      <xdr:colOff>1090926</xdr:colOff>
      <xdr:row>9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A9F76C-DFC6-859B-E792-3FB27361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"/>
          <a:ext cx="1883406" cy="1988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419100</xdr:colOff>
      <xdr:row>9</xdr:row>
      <xdr:rowOff>165722</xdr:rowOff>
    </xdr:to>
    <xdr:pic>
      <xdr:nvPicPr>
        <xdr:cNvPr id="3" name="Imagen 2" descr="Inicio - Facultad de Organización Deportiva">
          <a:extLst>
            <a:ext uri="{FF2B5EF4-FFF2-40B4-BE49-F238E27FC236}">
              <a16:creationId xmlns:a16="http://schemas.microsoft.com/office/drawing/2014/main" id="{3D2C176B-8337-AF6E-A979-BF5BA38A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0"/>
          <a:ext cx="2796540" cy="21393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0</xdr:rowOff>
    </xdr:from>
    <xdr:to>
      <xdr:col>2</xdr:col>
      <xdr:colOff>95249</xdr:colOff>
      <xdr:row>3</xdr:row>
      <xdr:rowOff>33902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07436B-C9A3-4784-B7D9-3C84FCE6F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0"/>
          <a:ext cx="1422399" cy="5863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269874</xdr:colOff>
      <xdr:row>0</xdr:row>
      <xdr:rowOff>0</xdr:rowOff>
    </xdr:from>
    <xdr:to>
      <xdr:col>22</xdr:col>
      <xdr:colOff>254000</xdr:colOff>
      <xdr:row>3</xdr:row>
      <xdr:rowOff>60325</xdr:rowOff>
    </xdr:to>
    <xdr:pic>
      <xdr:nvPicPr>
        <xdr:cNvPr id="3" name="Imagen 2" descr="Inicio - Facultad de Organización Deportiva">
          <a:extLst>
            <a:ext uri="{FF2B5EF4-FFF2-40B4-BE49-F238E27FC236}">
              <a16:creationId xmlns:a16="http://schemas.microsoft.com/office/drawing/2014/main" id="{3D5A94DD-E060-4E67-AAD9-64F0D3CA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4" y="0"/>
          <a:ext cx="1495426" cy="612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784860</xdr:colOff>
      <xdr:row>0</xdr:row>
      <xdr:rowOff>171450</xdr:rowOff>
    </xdr:from>
    <xdr:to>
      <xdr:col>8</xdr:col>
      <xdr:colOff>601980</xdr:colOff>
      <xdr:row>14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D4EAD0-F037-0879-C268-EB5E428E9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7D086E-827F-4A25-81F1-B80EA2BB3670}" name="Tabla1" displayName="Tabla1" ref="A1:B9" totalsRowShown="0" headerRowDxfId="1" dataDxfId="2">
  <autoFilter ref="A1:B9" xr:uid="{B37D086E-827F-4A25-81F1-B80EA2BB3670}"/>
  <tableColumns count="2">
    <tableColumn id="1" xr3:uid="{55FD94CC-C26C-40F4-8AC9-7E79F6CC5CAF}" name="Equipo" dataDxfId="0"/>
    <tableColumn id="2" xr3:uid="{2CABF418-7AF9-41DF-B669-765A963A7201}" name="Punto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B27"/>
  <sheetViews>
    <sheetView tabSelected="1" workbookViewId="0">
      <selection activeCell="B13" sqref="B13"/>
    </sheetView>
  </sheetViews>
  <sheetFormatPr baseColWidth="10" defaultRowHeight="14.4" x14ac:dyDescent="0.3"/>
  <cols>
    <col min="2" max="2" width="72.44140625" bestFit="1" customWidth="1"/>
  </cols>
  <sheetData>
    <row r="5" spans="2:2" ht="17.399999999999999" x14ac:dyDescent="0.45">
      <c r="B5" s="12"/>
    </row>
    <row r="6" spans="2:2" ht="17.399999999999999" x14ac:dyDescent="0.45">
      <c r="B6" s="12"/>
    </row>
    <row r="7" spans="2:2" ht="21" x14ac:dyDescent="0.3">
      <c r="B7" s="13" t="s">
        <v>13</v>
      </c>
    </row>
    <row r="8" spans="2:2" ht="21" x14ac:dyDescent="0.3">
      <c r="B8" s="13" t="s">
        <v>14</v>
      </c>
    </row>
    <row r="9" spans="2:2" ht="21" x14ac:dyDescent="0.3">
      <c r="B9" s="13" t="s">
        <v>15</v>
      </c>
    </row>
    <row r="10" spans="2:2" ht="21" x14ac:dyDescent="0.3">
      <c r="B10" s="13" t="s">
        <v>16</v>
      </c>
    </row>
    <row r="11" spans="2:2" ht="21" x14ac:dyDescent="0.3">
      <c r="B11" s="13"/>
    </row>
    <row r="12" spans="2:2" ht="21" x14ac:dyDescent="0.3">
      <c r="B12" s="13" t="s">
        <v>161</v>
      </c>
    </row>
    <row r="13" spans="2:2" ht="21" x14ac:dyDescent="0.3">
      <c r="B13" s="13" t="s">
        <v>33</v>
      </c>
    </row>
    <row r="14" spans="2:2" ht="21" x14ac:dyDescent="0.3">
      <c r="B14" s="13" t="s">
        <v>32</v>
      </c>
    </row>
    <row r="15" spans="2:2" ht="21" x14ac:dyDescent="0.3">
      <c r="B15" s="13" t="s">
        <v>34</v>
      </c>
    </row>
    <row r="16" spans="2:2" ht="21" x14ac:dyDescent="0.3">
      <c r="B16" s="13" t="s">
        <v>35</v>
      </c>
    </row>
    <row r="17" spans="2:2" ht="21" x14ac:dyDescent="0.3">
      <c r="B17" s="13"/>
    </row>
    <row r="18" spans="2:2" ht="21" x14ac:dyDescent="0.3">
      <c r="B18" s="9"/>
    </row>
    <row r="19" spans="2:2" ht="21" x14ac:dyDescent="0.3">
      <c r="B19" s="9"/>
    </row>
    <row r="20" spans="2:2" ht="21" x14ac:dyDescent="0.3">
      <c r="B20" s="9"/>
    </row>
    <row r="21" spans="2:2" ht="18.600000000000001" x14ac:dyDescent="0.3">
      <c r="B21" s="10"/>
    </row>
    <row r="22" spans="2:2" ht="18.600000000000001" x14ac:dyDescent="0.3">
      <c r="B22" s="10"/>
    </row>
    <row r="23" spans="2:2" ht="21" x14ac:dyDescent="0.3">
      <c r="B23" s="9"/>
    </row>
    <row r="24" spans="2:2" ht="21" x14ac:dyDescent="0.3">
      <c r="B24" s="9" t="s">
        <v>17</v>
      </c>
    </row>
    <row r="25" spans="2:2" ht="21" x14ac:dyDescent="0.3">
      <c r="B25" s="9"/>
    </row>
    <row r="26" spans="2:2" ht="21" x14ac:dyDescent="0.3">
      <c r="B26" s="9"/>
    </row>
    <row r="27" spans="2:2" ht="21" x14ac:dyDescent="0.3">
      <c r="B27" s="9" t="s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1"/>
  <sheetViews>
    <sheetView topLeftCell="A46" zoomScale="70" zoomScaleNormal="70" workbookViewId="0">
      <selection activeCell="N54" sqref="N54"/>
    </sheetView>
  </sheetViews>
  <sheetFormatPr baseColWidth="10" defaultRowHeight="14.4" x14ac:dyDescent="0.3"/>
  <cols>
    <col min="1" max="1" width="11.5546875" customWidth="1"/>
    <col min="2" max="2" width="27.33203125" customWidth="1"/>
    <col min="3" max="3" width="27.44140625" customWidth="1"/>
  </cols>
  <sheetData>
    <row r="1" spans="1:9" ht="15.6" x14ac:dyDescent="0.3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</row>
    <row r="2" spans="1:9" ht="15.6" x14ac:dyDescent="0.3">
      <c r="A2" s="52">
        <v>1</v>
      </c>
      <c r="B2" s="52" t="s">
        <v>41</v>
      </c>
      <c r="C2" s="52" t="s">
        <v>36</v>
      </c>
      <c r="D2" s="52">
        <v>22</v>
      </c>
      <c r="E2" s="52">
        <v>2</v>
      </c>
      <c r="F2" s="52">
        <v>3</v>
      </c>
      <c r="G2" s="52">
        <v>3</v>
      </c>
      <c r="H2" s="52">
        <v>34</v>
      </c>
      <c r="I2" s="52">
        <v>4</v>
      </c>
    </row>
    <row r="3" spans="1:9" ht="15.6" x14ac:dyDescent="0.3">
      <c r="A3" s="52">
        <v>2</v>
      </c>
      <c r="B3" s="52" t="s">
        <v>42</v>
      </c>
      <c r="C3" s="52" t="s">
        <v>36</v>
      </c>
      <c r="D3" s="52">
        <v>25</v>
      </c>
      <c r="E3" s="52">
        <v>4</v>
      </c>
      <c r="F3" s="52">
        <v>0</v>
      </c>
      <c r="G3" s="52">
        <v>0</v>
      </c>
      <c r="H3" s="52">
        <v>33</v>
      </c>
      <c r="I3" s="52">
        <v>13</v>
      </c>
    </row>
    <row r="4" spans="1:9" ht="15.6" x14ac:dyDescent="0.3">
      <c r="A4" s="52">
        <v>3</v>
      </c>
      <c r="B4" s="52" t="s">
        <v>43</v>
      </c>
      <c r="C4" s="52" t="s">
        <v>36</v>
      </c>
      <c r="D4" s="52">
        <v>7</v>
      </c>
      <c r="E4" s="52">
        <v>3</v>
      </c>
      <c r="F4" s="52">
        <v>1</v>
      </c>
      <c r="G4" s="52">
        <v>2</v>
      </c>
      <c r="H4" s="52">
        <v>39</v>
      </c>
      <c r="I4" s="52">
        <v>17</v>
      </c>
    </row>
    <row r="5" spans="1:9" ht="15.6" x14ac:dyDescent="0.3">
      <c r="A5" s="52">
        <v>4</v>
      </c>
      <c r="B5" s="52" t="s">
        <v>44</v>
      </c>
      <c r="C5" s="52" t="s">
        <v>36</v>
      </c>
      <c r="D5" s="52">
        <v>19</v>
      </c>
      <c r="E5" s="52">
        <v>4</v>
      </c>
      <c r="F5" s="52">
        <v>2</v>
      </c>
      <c r="G5" s="52">
        <v>2</v>
      </c>
      <c r="H5" s="52">
        <v>40</v>
      </c>
      <c r="I5" s="52">
        <v>18</v>
      </c>
    </row>
    <row r="6" spans="1:9" ht="15.6" x14ac:dyDescent="0.3">
      <c r="A6" s="52">
        <v>5</v>
      </c>
      <c r="B6" s="52" t="s">
        <v>45</v>
      </c>
      <c r="C6" s="52" t="s">
        <v>36</v>
      </c>
      <c r="D6" s="52">
        <v>17</v>
      </c>
      <c r="E6" s="52">
        <v>2</v>
      </c>
      <c r="F6" s="52">
        <v>1</v>
      </c>
      <c r="G6" s="52">
        <v>6</v>
      </c>
      <c r="H6" s="52">
        <v>32</v>
      </c>
      <c r="I6" s="52">
        <v>19</v>
      </c>
    </row>
    <row r="7" spans="1:9" ht="15.6" x14ac:dyDescent="0.3">
      <c r="A7" s="52">
        <v>6</v>
      </c>
      <c r="B7" s="52" t="s">
        <v>46</v>
      </c>
      <c r="C7" s="52" t="s">
        <v>36</v>
      </c>
      <c r="D7" s="52">
        <v>15</v>
      </c>
      <c r="E7" s="52">
        <v>5</v>
      </c>
      <c r="F7" s="52">
        <v>0</v>
      </c>
      <c r="G7" s="52">
        <v>1</v>
      </c>
      <c r="H7" s="52">
        <v>23</v>
      </c>
      <c r="I7" s="52">
        <v>8</v>
      </c>
    </row>
    <row r="8" spans="1:9" ht="15.6" x14ac:dyDescent="0.3">
      <c r="A8" s="52">
        <v>7</v>
      </c>
      <c r="B8" s="52" t="s">
        <v>47</v>
      </c>
      <c r="C8" s="52" t="s">
        <v>36</v>
      </c>
      <c r="D8" s="52">
        <v>13</v>
      </c>
      <c r="E8" s="52">
        <v>3</v>
      </c>
      <c r="F8" s="52">
        <v>1</v>
      </c>
      <c r="G8" s="52">
        <v>1</v>
      </c>
      <c r="H8" s="52">
        <v>37</v>
      </c>
      <c r="I8" s="52">
        <v>14</v>
      </c>
    </row>
    <row r="9" spans="1:9" ht="15.6" x14ac:dyDescent="0.3">
      <c r="A9" s="52">
        <v>8</v>
      </c>
      <c r="B9" s="52" t="s">
        <v>48</v>
      </c>
      <c r="C9" s="52" t="s">
        <v>36</v>
      </c>
      <c r="D9" s="52">
        <v>11</v>
      </c>
      <c r="E9" s="52">
        <v>6</v>
      </c>
      <c r="F9" s="52">
        <v>3</v>
      </c>
      <c r="G9" s="52">
        <v>2</v>
      </c>
      <c r="H9" s="52">
        <v>45</v>
      </c>
      <c r="I9" s="52">
        <v>13</v>
      </c>
    </row>
    <row r="10" spans="1:9" ht="15.6" x14ac:dyDescent="0.3">
      <c r="A10" s="52">
        <v>9</v>
      </c>
      <c r="B10" s="52" t="s">
        <v>49</v>
      </c>
      <c r="C10" s="52" t="s">
        <v>36</v>
      </c>
      <c r="D10" s="52">
        <v>9</v>
      </c>
      <c r="E10" s="52">
        <v>7</v>
      </c>
      <c r="F10" s="52">
        <v>3</v>
      </c>
      <c r="G10" s="52">
        <v>2</v>
      </c>
      <c r="H10" s="52">
        <v>43</v>
      </c>
      <c r="I10" s="52">
        <v>17</v>
      </c>
    </row>
    <row r="11" spans="1:9" ht="15.6" x14ac:dyDescent="0.3">
      <c r="A11" s="52">
        <v>10</v>
      </c>
      <c r="B11" s="52" t="s">
        <v>50</v>
      </c>
      <c r="C11" s="52" t="s">
        <v>36</v>
      </c>
      <c r="D11" s="52">
        <v>7</v>
      </c>
      <c r="E11" s="52">
        <v>2</v>
      </c>
      <c r="F11" s="52">
        <v>0</v>
      </c>
      <c r="G11" s="52">
        <v>4</v>
      </c>
      <c r="H11" s="52">
        <v>40</v>
      </c>
      <c r="I11" s="52">
        <v>2</v>
      </c>
    </row>
    <row r="12" spans="1:9" ht="15.6" x14ac:dyDescent="0.3">
      <c r="A12" s="52">
        <v>11</v>
      </c>
      <c r="B12" s="52" t="s">
        <v>51</v>
      </c>
      <c r="C12" s="52" t="s">
        <v>36</v>
      </c>
      <c r="D12" s="52">
        <v>24</v>
      </c>
      <c r="E12" s="52">
        <v>4</v>
      </c>
      <c r="F12" s="52">
        <v>0</v>
      </c>
      <c r="G12" s="52">
        <v>1</v>
      </c>
      <c r="H12" s="52">
        <v>34</v>
      </c>
      <c r="I12" s="52">
        <v>5</v>
      </c>
    </row>
    <row r="13" spans="1:9" ht="15.6" x14ac:dyDescent="0.3">
      <c r="A13" s="52">
        <v>12</v>
      </c>
      <c r="B13" s="52" t="s">
        <v>52</v>
      </c>
      <c r="C13" s="52" t="s">
        <v>36</v>
      </c>
      <c r="D13" s="52">
        <v>23</v>
      </c>
      <c r="E13" s="52">
        <v>2</v>
      </c>
      <c r="F13" s="52">
        <v>1</v>
      </c>
      <c r="G13" s="52">
        <v>2</v>
      </c>
      <c r="H13" s="52">
        <v>37</v>
      </c>
      <c r="I13" s="52">
        <v>8</v>
      </c>
    </row>
    <row r="14" spans="1:9" ht="15.6" x14ac:dyDescent="0.3">
      <c r="A14" s="52">
        <v>13</v>
      </c>
      <c r="B14" s="52" t="s">
        <v>53</v>
      </c>
      <c r="C14" s="52" t="s">
        <v>36</v>
      </c>
      <c r="D14" s="52">
        <v>18</v>
      </c>
      <c r="E14" s="52">
        <v>2</v>
      </c>
      <c r="F14" s="52">
        <v>2</v>
      </c>
      <c r="G14" s="52">
        <v>4</v>
      </c>
      <c r="H14" s="52">
        <v>32</v>
      </c>
      <c r="I14" s="52">
        <v>12</v>
      </c>
    </row>
    <row r="15" spans="1:9" ht="15.6" x14ac:dyDescent="0.3">
      <c r="A15" s="52">
        <v>14</v>
      </c>
      <c r="B15" s="52" t="s">
        <v>54</v>
      </c>
      <c r="C15" s="52" t="s">
        <v>36</v>
      </c>
      <c r="D15" s="52">
        <v>17</v>
      </c>
      <c r="E15" s="52">
        <v>3</v>
      </c>
      <c r="F15" s="52">
        <v>3</v>
      </c>
      <c r="G15" s="52">
        <v>4</v>
      </c>
      <c r="H15" s="52">
        <v>30</v>
      </c>
      <c r="I15" s="52">
        <v>5</v>
      </c>
    </row>
    <row r="16" spans="1:9" ht="15.6" x14ac:dyDescent="0.3">
      <c r="A16" s="52">
        <v>15</v>
      </c>
      <c r="B16" s="52" t="s">
        <v>55</v>
      </c>
      <c r="C16" s="52" t="s">
        <v>36</v>
      </c>
      <c r="D16" s="52">
        <v>23</v>
      </c>
      <c r="E16" s="52">
        <v>1</v>
      </c>
      <c r="F16" s="52">
        <v>1</v>
      </c>
      <c r="G16" s="52">
        <v>2</v>
      </c>
      <c r="H16" s="52">
        <v>34</v>
      </c>
      <c r="I16" s="52">
        <v>12</v>
      </c>
    </row>
    <row r="17" spans="1:9" ht="15.6" x14ac:dyDescent="0.3">
      <c r="A17" s="52">
        <v>16</v>
      </c>
      <c r="B17" s="52" t="s">
        <v>56</v>
      </c>
      <c r="C17" s="52" t="s">
        <v>36</v>
      </c>
      <c r="D17" s="52">
        <v>15</v>
      </c>
      <c r="E17" s="52">
        <v>9</v>
      </c>
      <c r="F17" s="52">
        <v>3</v>
      </c>
      <c r="G17" s="52">
        <v>0</v>
      </c>
      <c r="H17" s="52">
        <v>30</v>
      </c>
      <c r="I17" s="52">
        <v>18</v>
      </c>
    </row>
    <row r="18" spans="1:9" ht="15.6" x14ac:dyDescent="0.3">
      <c r="A18" s="52">
        <v>17</v>
      </c>
      <c r="B18" s="52" t="s">
        <v>57</v>
      </c>
      <c r="C18" s="52" t="s">
        <v>36</v>
      </c>
      <c r="D18" s="52">
        <v>17</v>
      </c>
      <c r="E18" s="52">
        <v>7</v>
      </c>
      <c r="F18" s="52">
        <v>2</v>
      </c>
      <c r="G18" s="52">
        <v>0</v>
      </c>
      <c r="H18" s="52">
        <v>39</v>
      </c>
      <c r="I18" s="52">
        <v>5</v>
      </c>
    </row>
    <row r="19" spans="1:9" ht="15.6" x14ac:dyDescent="0.3">
      <c r="A19" s="52">
        <v>18</v>
      </c>
      <c r="B19" s="52" t="s">
        <v>58</v>
      </c>
      <c r="C19" s="52" t="s">
        <v>36</v>
      </c>
      <c r="D19" s="52">
        <v>23</v>
      </c>
      <c r="E19" s="52">
        <v>12</v>
      </c>
      <c r="F19" s="52">
        <v>1</v>
      </c>
      <c r="G19" s="52">
        <v>3</v>
      </c>
      <c r="H19" s="52">
        <v>40</v>
      </c>
      <c r="I19" s="52">
        <v>7</v>
      </c>
    </row>
    <row r="20" spans="1:9" ht="15.6" x14ac:dyDescent="0.3">
      <c r="A20" s="52">
        <v>19</v>
      </c>
      <c r="B20" s="52" t="s">
        <v>59</v>
      </c>
      <c r="C20" s="52" t="s">
        <v>36</v>
      </c>
      <c r="D20" s="52">
        <v>18</v>
      </c>
      <c r="E20" s="52">
        <v>4</v>
      </c>
      <c r="F20" s="52">
        <v>0</v>
      </c>
      <c r="G20" s="52">
        <v>2</v>
      </c>
      <c r="H20" s="52">
        <v>39</v>
      </c>
      <c r="I20" s="52">
        <v>18</v>
      </c>
    </row>
    <row r="21" spans="1:9" ht="15.6" x14ac:dyDescent="0.3">
      <c r="A21" s="52">
        <v>20</v>
      </c>
      <c r="B21" s="52" t="s">
        <v>60</v>
      </c>
      <c r="C21" s="52" t="s">
        <v>36</v>
      </c>
      <c r="D21" s="52">
        <v>23</v>
      </c>
      <c r="E21" s="52">
        <v>8</v>
      </c>
      <c r="F21" s="52">
        <v>4</v>
      </c>
      <c r="G21" s="52">
        <v>1</v>
      </c>
      <c r="H21" s="52">
        <v>42</v>
      </c>
      <c r="I21" s="52">
        <v>9</v>
      </c>
    </row>
    <row r="22" spans="1:9" ht="15.6" x14ac:dyDescent="0.3">
      <c r="A22" s="52">
        <v>21</v>
      </c>
      <c r="B22" s="52" t="s">
        <v>61</v>
      </c>
      <c r="C22" s="52" t="s">
        <v>37</v>
      </c>
      <c r="D22" s="52">
        <v>23</v>
      </c>
      <c r="E22" s="52">
        <v>0</v>
      </c>
      <c r="F22" s="52">
        <v>1</v>
      </c>
      <c r="G22" s="52">
        <v>0</v>
      </c>
      <c r="H22" s="52">
        <v>44</v>
      </c>
      <c r="I22" s="52">
        <v>11</v>
      </c>
    </row>
    <row r="23" spans="1:9" ht="15.6" x14ac:dyDescent="0.3">
      <c r="A23" s="52">
        <v>22</v>
      </c>
      <c r="B23" s="52" t="s">
        <v>62</v>
      </c>
      <c r="C23" s="52" t="s">
        <v>37</v>
      </c>
      <c r="D23" s="52">
        <v>11</v>
      </c>
      <c r="E23" s="52">
        <v>4</v>
      </c>
      <c r="F23" s="52">
        <v>1</v>
      </c>
      <c r="G23" s="52">
        <v>5</v>
      </c>
      <c r="H23" s="52">
        <v>32</v>
      </c>
      <c r="I23" s="52">
        <v>4</v>
      </c>
    </row>
    <row r="24" spans="1:9" ht="15.6" x14ac:dyDescent="0.3">
      <c r="A24" s="52">
        <v>23</v>
      </c>
      <c r="B24" s="52" t="s">
        <v>63</v>
      </c>
      <c r="C24" s="52" t="s">
        <v>37</v>
      </c>
      <c r="D24" s="52">
        <v>19</v>
      </c>
      <c r="E24" s="52">
        <v>6</v>
      </c>
      <c r="F24" s="52">
        <v>1</v>
      </c>
      <c r="G24" s="52">
        <v>1</v>
      </c>
      <c r="H24" s="52">
        <v>38</v>
      </c>
      <c r="I24" s="52">
        <v>8</v>
      </c>
    </row>
    <row r="25" spans="1:9" ht="15.6" x14ac:dyDescent="0.3">
      <c r="A25" s="52">
        <v>24</v>
      </c>
      <c r="B25" s="52" t="s">
        <v>64</v>
      </c>
      <c r="C25" s="52" t="s">
        <v>37</v>
      </c>
      <c r="D25" s="52">
        <v>19</v>
      </c>
      <c r="E25" s="52">
        <v>0</v>
      </c>
      <c r="F25" s="52">
        <v>0</v>
      </c>
      <c r="G25" s="52">
        <v>5</v>
      </c>
      <c r="H25" s="52">
        <v>28</v>
      </c>
      <c r="I25" s="52">
        <v>11</v>
      </c>
    </row>
    <row r="26" spans="1:9" ht="15.6" x14ac:dyDescent="0.3">
      <c r="A26" s="52">
        <v>25</v>
      </c>
      <c r="B26" s="52" t="s">
        <v>65</v>
      </c>
      <c r="C26" s="52" t="s">
        <v>37</v>
      </c>
      <c r="D26" s="52">
        <v>11</v>
      </c>
      <c r="E26" s="52">
        <v>4</v>
      </c>
      <c r="F26" s="52">
        <v>1</v>
      </c>
      <c r="G26" s="52">
        <v>5</v>
      </c>
      <c r="H26" s="52">
        <v>24</v>
      </c>
      <c r="I26" s="52">
        <v>12</v>
      </c>
    </row>
    <row r="27" spans="1:9" ht="15.6" x14ac:dyDescent="0.3">
      <c r="A27" s="52">
        <v>26</v>
      </c>
      <c r="B27" s="52" t="s">
        <v>66</v>
      </c>
      <c r="C27" s="52" t="s">
        <v>37</v>
      </c>
      <c r="D27" s="52">
        <v>19</v>
      </c>
      <c r="E27" s="52">
        <v>5</v>
      </c>
      <c r="F27" s="52">
        <v>4</v>
      </c>
      <c r="G27" s="52">
        <v>3</v>
      </c>
      <c r="H27" s="52">
        <v>50</v>
      </c>
      <c r="I27" s="52">
        <v>9</v>
      </c>
    </row>
    <row r="28" spans="1:9" ht="15.6" x14ac:dyDescent="0.3">
      <c r="A28" s="52">
        <v>27</v>
      </c>
      <c r="B28" s="52" t="s">
        <v>67</v>
      </c>
      <c r="C28" s="52" t="s">
        <v>37</v>
      </c>
      <c r="D28" s="52">
        <v>18</v>
      </c>
      <c r="E28" s="52">
        <v>6</v>
      </c>
      <c r="F28" s="52">
        <v>3</v>
      </c>
      <c r="G28" s="52">
        <v>2</v>
      </c>
      <c r="H28" s="52">
        <v>34</v>
      </c>
      <c r="I28" s="52">
        <v>8</v>
      </c>
    </row>
    <row r="29" spans="1:9" ht="15.6" x14ac:dyDescent="0.3">
      <c r="A29" s="52">
        <v>28</v>
      </c>
      <c r="B29" s="52" t="s">
        <v>68</v>
      </c>
      <c r="C29" s="52" t="s">
        <v>37</v>
      </c>
      <c r="D29" s="52">
        <v>23</v>
      </c>
      <c r="E29" s="52">
        <v>7</v>
      </c>
      <c r="F29" s="52">
        <v>2</v>
      </c>
      <c r="G29" s="52">
        <v>0</v>
      </c>
      <c r="H29" s="52">
        <v>42</v>
      </c>
      <c r="I29" s="52">
        <v>11</v>
      </c>
    </row>
    <row r="30" spans="1:9" ht="15.6" x14ac:dyDescent="0.3">
      <c r="A30" s="52">
        <v>29</v>
      </c>
      <c r="B30" s="52" t="s">
        <v>69</v>
      </c>
      <c r="C30" s="52" t="s">
        <v>37</v>
      </c>
      <c r="D30" s="52">
        <v>22</v>
      </c>
      <c r="E30" s="52">
        <v>8</v>
      </c>
      <c r="F30" s="52">
        <v>1</v>
      </c>
      <c r="G30" s="52">
        <v>1</v>
      </c>
      <c r="H30" s="52">
        <v>37</v>
      </c>
      <c r="I30" s="52">
        <v>12</v>
      </c>
    </row>
    <row r="31" spans="1:9" ht="15.6" x14ac:dyDescent="0.3">
      <c r="A31" s="52">
        <v>30</v>
      </c>
      <c r="B31" s="52" t="s">
        <v>70</v>
      </c>
      <c r="C31" s="52" t="s">
        <v>37</v>
      </c>
      <c r="D31" s="52">
        <v>20</v>
      </c>
      <c r="E31" s="52">
        <v>3</v>
      </c>
      <c r="F31" s="52">
        <v>0</v>
      </c>
      <c r="G31" s="52">
        <v>2</v>
      </c>
      <c r="H31" s="52">
        <v>43</v>
      </c>
      <c r="I31" s="52">
        <v>23</v>
      </c>
    </row>
    <row r="32" spans="1:9" ht="15.6" x14ac:dyDescent="0.3">
      <c r="A32" s="52">
        <v>31</v>
      </c>
      <c r="B32" s="52" t="s">
        <v>71</v>
      </c>
      <c r="C32" s="52" t="s">
        <v>38</v>
      </c>
      <c r="D32" s="52">
        <v>18</v>
      </c>
      <c r="E32" s="52">
        <v>4</v>
      </c>
      <c r="F32" s="52">
        <v>0</v>
      </c>
      <c r="G32" s="52">
        <v>9</v>
      </c>
      <c r="H32" s="52">
        <v>29</v>
      </c>
      <c r="I32" s="52">
        <v>14</v>
      </c>
    </row>
    <row r="33" spans="1:9" ht="15.6" x14ac:dyDescent="0.3">
      <c r="A33" s="52">
        <v>32</v>
      </c>
      <c r="B33" s="52" t="s">
        <v>72</v>
      </c>
      <c r="C33" s="52" t="s">
        <v>38</v>
      </c>
      <c r="D33" s="52">
        <v>19</v>
      </c>
      <c r="E33" s="52">
        <v>6</v>
      </c>
      <c r="F33" s="52">
        <v>2</v>
      </c>
      <c r="G33" s="52">
        <v>1</v>
      </c>
      <c r="H33" s="52">
        <v>39</v>
      </c>
      <c r="I33" s="52">
        <v>13</v>
      </c>
    </row>
    <row r="34" spans="1:9" ht="15.6" x14ac:dyDescent="0.3">
      <c r="A34" s="52">
        <v>33</v>
      </c>
      <c r="B34" s="52" t="s">
        <v>73</v>
      </c>
      <c r="C34" s="52" t="s">
        <v>38</v>
      </c>
      <c r="D34" s="52">
        <v>17</v>
      </c>
      <c r="E34" s="52">
        <v>3</v>
      </c>
      <c r="F34" s="52">
        <v>6</v>
      </c>
      <c r="G34" s="52">
        <v>1</v>
      </c>
      <c r="H34" s="52">
        <v>43</v>
      </c>
      <c r="I34" s="52">
        <v>9</v>
      </c>
    </row>
    <row r="35" spans="1:9" ht="15.6" x14ac:dyDescent="0.3">
      <c r="A35" s="52">
        <v>34</v>
      </c>
      <c r="B35" s="52" t="s">
        <v>74</v>
      </c>
      <c r="C35" s="52" t="s">
        <v>38</v>
      </c>
      <c r="D35" s="52">
        <v>15</v>
      </c>
      <c r="E35" s="52">
        <v>6</v>
      </c>
      <c r="F35" s="52">
        <v>0</v>
      </c>
      <c r="G35" s="52">
        <v>6</v>
      </c>
      <c r="H35" s="52">
        <v>47</v>
      </c>
      <c r="I35" s="52">
        <v>11</v>
      </c>
    </row>
    <row r="36" spans="1:9" ht="15.6" x14ac:dyDescent="0.3">
      <c r="A36" s="52">
        <v>35</v>
      </c>
      <c r="B36" s="52" t="s">
        <v>75</v>
      </c>
      <c r="C36" s="52" t="s">
        <v>38</v>
      </c>
      <c r="D36" s="52">
        <v>21</v>
      </c>
      <c r="E36" s="52">
        <v>3</v>
      </c>
      <c r="F36" s="52">
        <v>1</v>
      </c>
      <c r="G36" s="52">
        <v>1</v>
      </c>
      <c r="H36" s="52">
        <v>37</v>
      </c>
      <c r="I36" s="52">
        <v>14</v>
      </c>
    </row>
    <row r="37" spans="1:9" ht="15.6" x14ac:dyDescent="0.3">
      <c r="A37" s="52">
        <v>36</v>
      </c>
      <c r="B37" s="52" t="s">
        <v>76</v>
      </c>
      <c r="C37" s="52" t="s">
        <v>38</v>
      </c>
      <c r="D37" s="52">
        <v>25</v>
      </c>
      <c r="E37" s="52">
        <v>5</v>
      </c>
      <c r="F37" s="52">
        <v>3</v>
      </c>
      <c r="G37" s="52">
        <v>2</v>
      </c>
      <c r="H37" s="52">
        <v>34</v>
      </c>
      <c r="I37" s="52">
        <v>8</v>
      </c>
    </row>
    <row r="38" spans="1:9" ht="15.6" x14ac:dyDescent="0.3">
      <c r="A38" s="52">
        <v>37</v>
      </c>
      <c r="B38" s="52" t="s">
        <v>77</v>
      </c>
      <c r="C38" s="52" t="s">
        <v>38</v>
      </c>
      <c r="D38" s="52">
        <v>21</v>
      </c>
      <c r="E38" s="52">
        <v>4</v>
      </c>
      <c r="F38" s="52">
        <v>5</v>
      </c>
      <c r="G38" s="52">
        <v>0</v>
      </c>
      <c r="H38" s="52">
        <v>31</v>
      </c>
      <c r="I38" s="52">
        <v>8</v>
      </c>
    </row>
    <row r="39" spans="1:9" ht="15.6" x14ac:dyDescent="0.3">
      <c r="A39" s="52">
        <v>38</v>
      </c>
      <c r="B39" s="52" t="s">
        <v>78</v>
      </c>
      <c r="C39" s="52" t="s">
        <v>38</v>
      </c>
      <c r="D39" s="52">
        <v>15</v>
      </c>
      <c r="E39" s="52">
        <v>3</v>
      </c>
      <c r="F39" s="52">
        <v>4</v>
      </c>
      <c r="G39" s="52">
        <v>0</v>
      </c>
      <c r="H39" s="52">
        <v>30</v>
      </c>
      <c r="I39" s="52">
        <v>11</v>
      </c>
    </row>
    <row r="40" spans="1:9" ht="15.6" x14ac:dyDescent="0.3">
      <c r="A40" s="52">
        <v>39</v>
      </c>
      <c r="B40" s="52" t="s">
        <v>79</v>
      </c>
      <c r="C40" s="52" t="s">
        <v>38</v>
      </c>
      <c r="D40" s="52">
        <v>19</v>
      </c>
      <c r="E40" s="52">
        <v>1</v>
      </c>
      <c r="F40" s="52">
        <v>1</v>
      </c>
      <c r="G40" s="52">
        <v>1</v>
      </c>
      <c r="H40" s="52">
        <v>43</v>
      </c>
      <c r="I40" s="52">
        <v>10</v>
      </c>
    </row>
    <row r="41" spans="1:9" ht="15.6" x14ac:dyDescent="0.3">
      <c r="A41" s="52">
        <v>40</v>
      </c>
      <c r="B41" s="52" t="s">
        <v>80</v>
      </c>
      <c r="C41" s="52" t="s">
        <v>38</v>
      </c>
      <c r="D41" s="52">
        <v>17</v>
      </c>
      <c r="E41" s="52">
        <v>6</v>
      </c>
      <c r="F41" s="52">
        <v>2</v>
      </c>
      <c r="G41" s="52">
        <v>1</v>
      </c>
      <c r="H41" s="52">
        <v>40</v>
      </c>
      <c r="I41" s="52">
        <v>16</v>
      </c>
    </row>
    <row r="42" spans="1:9" ht="15.6" x14ac:dyDescent="0.3">
      <c r="A42" s="52">
        <v>41</v>
      </c>
      <c r="B42" s="52" t="s">
        <v>81</v>
      </c>
      <c r="C42" s="52" t="s">
        <v>39</v>
      </c>
      <c r="D42" s="52">
        <v>21</v>
      </c>
      <c r="E42" s="52">
        <v>7</v>
      </c>
      <c r="F42" s="52">
        <v>1</v>
      </c>
      <c r="G42" s="52">
        <v>2</v>
      </c>
      <c r="H42" s="52">
        <v>38</v>
      </c>
      <c r="I42" s="52">
        <v>17</v>
      </c>
    </row>
    <row r="43" spans="1:9" ht="15.6" x14ac:dyDescent="0.3">
      <c r="A43" s="52">
        <v>42</v>
      </c>
      <c r="B43" s="52" t="s">
        <v>82</v>
      </c>
      <c r="C43" s="52" t="s">
        <v>39</v>
      </c>
      <c r="D43" s="52">
        <v>6</v>
      </c>
      <c r="E43" s="52">
        <v>5</v>
      </c>
      <c r="F43" s="52">
        <v>4</v>
      </c>
      <c r="G43" s="52">
        <v>3</v>
      </c>
      <c r="H43" s="52">
        <v>29</v>
      </c>
      <c r="I43" s="52">
        <v>4</v>
      </c>
    </row>
    <row r="44" spans="1:9" ht="15.6" x14ac:dyDescent="0.3">
      <c r="A44" s="52">
        <v>43</v>
      </c>
      <c r="B44" s="52" t="s">
        <v>83</v>
      </c>
      <c r="C44" s="52" t="s">
        <v>39</v>
      </c>
      <c r="D44" s="52">
        <v>16</v>
      </c>
      <c r="E44" s="52">
        <v>7</v>
      </c>
      <c r="F44" s="52">
        <v>1</v>
      </c>
      <c r="G44" s="52">
        <v>4</v>
      </c>
      <c r="H44" s="52">
        <v>42</v>
      </c>
      <c r="I44" s="52">
        <v>9</v>
      </c>
    </row>
    <row r="45" spans="1:9" ht="15.6" x14ac:dyDescent="0.3">
      <c r="A45" s="52">
        <v>44</v>
      </c>
      <c r="B45" s="52" t="s">
        <v>84</v>
      </c>
      <c r="C45" s="52" t="s">
        <v>39</v>
      </c>
      <c r="D45" s="52">
        <v>17</v>
      </c>
      <c r="E45" s="52">
        <v>2</v>
      </c>
      <c r="F45" s="52">
        <v>1</v>
      </c>
      <c r="G45" s="52">
        <v>1</v>
      </c>
      <c r="H45" s="52">
        <v>31</v>
      </c>
      <c r="I45" s="52">
        <v>8</v>
      </c>
    </row>
    <row r="46" spans="1:9" ht="15.6" x14ac:dyDescent="0.3">
      <c r="A46" s="52">
        <v>45</v>
      </c>
      <c r="B46" s="52" t="s">
        <v>85</v>
      </c>
      <c r="C46" s="52" t="s">
        <v>39</v>
      </c>
      <c r="D46" s="52">
        <v>14</v>
      </c>
      <c r="E46" s="52">
        <v>3</v>
      </c>
      <c r="F46" s="52">
        <v>0</v>
      </c>
      <c r="G46" s="52">
        <v>1</v>
      </c>
      <c r="H46" s="52">
        <v>28</v>
      </c>
      <c r="I46" s="52">
        <v>4</v>
      </c>
    </row>
    <row r="47" spans="1:9" ht="15.6" x14ac:dyDescent="0.3">
      <c r="A47" s="52">
        <v>46</v>
      </c>
      <c r="B47" s="52" t="s">
        <v>86</v>
      </c>
      <c r="C47" s="52" t="s">
        <v>39</v>
      </c>
      <c r="D47" s="52">
        <v>20</v>
      </c>
      <c r="E47" s="52">
        <v>6</v>
      </c>
      <c r="F47" s="52">
        <v>5</v>
      </c>
      <c r="G47" s="52">
        <v>3</v>
      </c>
      <c r="H47" s="52">
        <v>48</v>
      </c>
      <c r="I47" s="52">
        <v>1</v>
      </c>
    </row>
    <row r="48" spans="1:9" ht="15.6" x14ac:dyDescent="0.3">
      <c r="A48" s="52">
        <v>47</v>
      </c>
      <c r="B48" s="52" t="s">
        <v>87</v>
      </c>
      <c r="C48" s="52" t="s">
        <v>39</v>
      </c>
      <c r="D48" s="52">
        <v>22</v>
      </c>
      <c r="E48" s="52">
        <v>7</v>
      </c>
      <c r="F48" s="52">
        <v>1</v>
      </c>
      <c r="G48" s="52">
        <v>2</v>
      </c>
      <c r="H48" s="52">
        <v>36</v>
      </c>
      <c r="I48" s="52">
        <v>1</v>
      </c>
    </row>
    <row r="49" spans="1:9" ht="15.6" x14ac:dyDescent="0.3">
      <c r="A49" s="52">
        <v>48</v>
      </c>
      <c r="B49" s="52" t="s">
        <v>88</v>
      </c>
      <c r="C49" s="52" t="s">
        <v>39</v>
      </c>
      <c r="D49" s="52">
        <v>28</v>
      </c>
      <c r="E49" s="52">
        <v>4</v>
      </c>
      <c r="F49" s="52">
        <v>2</v>
      </c>
      <c r="G49" s="52">
        <v>1</v>
      </c>
      <c r="H49" s="52">
        <v>44</v>
      </c>
      <c r="I49" s="52">
        <v>2</v>
      </c>
    </row>
    <row r="50" spans="1:9" ht="15.6" x14ac:dyDescent="0.3">
      <c r="A50" s="52">
        <v>49</v>
      </c>
      <c r="B50" s="52" t="s">
        <v>89</v>
      </c>
      <c r="C50" s="52" t="s">
        <v>39</v>
      </c>
      <c r="D50" s="52">
        <v>21</v>
      </c>
      <c r="E50" s="52">
        <v>3</v>
      </c>
      <c r="F50" s="52">
        <v>3</v>
      </c>
      <c r="G50" s="52">
        <v>0</v>
      </c>
      <c r="H50" s="52">
        <v>43</v>
      </c>
      <c r="I50" s="52">
        <v>5</v>
      </c>
    </row>
    <row r="51" spans="1:9" ht="15.6" x14ac:dyDescent="0.3">
      <c r="A51" s="52">
        <v>50</v>
      </c>
      <c r="B51" s="52" t="s">
        <v>90</v>
      </c>
      <c r="C51" s="52" t="s">
        <v>39</v>
      </c>
      <c r="D51" s="52">
        <v>16</v>
      </c>
      <c r="E51" s="52">
        <v>2</v>
      </c>
      <c r="F51" s="52">
        <v>4</v>
      </c>
      <c r="G51" s="52">
        <v>1</v>
      </c>
      <c r="H51" s="52">
        <v>43</v>
      </c>
      <c r="I51" s="52">
        <v>5</v>
      </c>
    </row>
    <row r="52" spans="1:9" ht="15.6" x14ac:dyDescent="0.3">
      <c r="A52" s="52">
        <v>51</v>
      </c>
      <c r="B52" s="52" t="s">
        <v>91</v>
      </c>
      <c r="C52" s="52" t="s">
        <v>40</v>
      </c>
      <c r="D52" s="52">
        <v>15</v>
      </c>
      <c r="E52" s="52">
        <v>3</v>
      </c>
      <c r="F52" s="52">
        <v>4</v>
      </c>
      <c r="G52" s="52">
        <v>0</v>
      </c>
      <c r="H52" s="52">
        <v>30</v>
      </c>
      <c r="I52" s="52">
        <v>11</v>
      </c>
    </row>
    <row r="53" spans="1:9" ht="15.6" x14ac:dyDescent="0.3">
      <c r="A53" s="52">
        <v>52</v>
      </c>
      <c r="B53" s="52" t="s">
        <v>92</v>
      </c>
      <c r="C53" s="52" t="s">
        <v>40</v>
      </c>
      <c r="D53" s="52">
        <v>19</v>
      </c>
      <c r="E53" s="52">
        <v>1</v>
      </c>
      <c r="F53" s="52">
        <v>8</v>
      </c>
      <c r="G53" s="52">
        <v>1</v>
      </c>
      <c r="H53" s="52">
        <v>43</v>
      </c>
      <c r="I53" s="52">
        <v>15</v>
      </c>
    </row>
    <row r="54" spans="1:9" ht="15.6" x14ac:dyDescent="0.3">
      <c r="A54" s="52">
        <v>53</v>
      </c>
      <c r="B54" s="52" t="s">
        <v>93</v>
      </c>
      <c r="C54" s="52" t="s">
        <v>40</v>
      </c>
      <c r="D54" s="52">
        <v>17</v>
      </c>
      <c r="E54" s="52">
        <v>6</v>
      </c>
      <c r="F54" s="52">
        <v>2</v>
      </c>
      <c r="G54" s="52">
        <v>1</v>
      </c>
      <c r="H54" s="52">
        <v>40</v>
      </c>
      <c r="I54" s="52">
        <v>16</v>
      </c>
    </row>
    <row r="55" spans="1:9" ht="15.6" x14ac:dyDescent="0.3">
      <c r="A55" s="52">
        <v>54</v>
      </c>
      <c r="B55" s="52" t="s">
        <v>94</v>
      </c>
      <c r="C55" s="52" t="s">
        <v>40</v>
      </c>
      <c r="D55" s="52">
        <v>21</v>
      </c>
      <c r="E55" s="52">
        <v>7</v>
      </c>
      <c r="F55" s="52">
        <v>1</v>
      </c>
      <c r="G55" s="52">
        <v>2</v>
      </c>
      <c r="H55" s="52">
        <v>38</v>
      </c>
      <c r="I55" s="52">
        <v>17</v>
      </c>
    </row>
    <row r="56" spans="1:9" ht="15.6" x14ac:dyDescent="0.3">
      <c r="A56" s="52">
        <v>55</v>
      </c>
      <c r="B56" s="52" t="s">
        <v>95</v>
      </c>
      <c r="C56" s="52" t="s">
        <v>40</v>
      </c>
      <c r="D56" s="52">
        <v>6</v>
      </c>
      <c r="E56" s="52">
        <v>0</v>
      </c>
      <c r="F56" s="52">
        <v>4</v>
      </c>
      <c r="G56" s="52">
        <v>3</v>
      </c>
      <c r="H56" s="52">
        <v>29</v>
      </c>
      <c r="I56" s="52">
        <v>4</v>
      </c>
    </row>
    <row r="57" spans="1:9" ht="15.6" x14ac:dyDescent="0.3">
      <c r="A57" s="52">
        <v>56</v>
      </c>
      <c r="B57" s="52" t="s">
        <v>96</v>
      </c>
      <c r="C57" s="52" t="s">
        <v>40</v>
      </c>
      <c r="D57" s="52">
        <v>16</v>
      </c>
      <c r="E57" s="52">
        <v>3</v>
      </c>
      <c r="F57" s="52">
        <v>1</v>
      </c>
      <c r="G57" s="52">
        <v>4</v>
      </c>
      <c r="H57" s="52">
        <v>42</v>
      </c>
      <c r="I57" s="52">
        <v>6</v>
      </c>
    </row>
    <row r="58" spans="1:9" ht="15.6" x14ac:dyDescent="0.3">
      <c r="A58" s="52">
        <v>57</v>
      </c>
      <c r="B58" s="52" t="s">
        <v>97</v>
      </c>
      <c r="C58" s="52" t="s">
        <v>40</v>
      </c>
      <c r="D58" s="52">
        <v>17</v>
      </c>
      <c r="E58" s="52">
        <v>4</v>
      </c>
      <c r="F58" s="52">
        <v>1</v>
      </c>
      <c r="G58" s="52">
        <v>5</v>
      </c>
      <c r="H58" s="52">
        <v>31</v>
      </c>
      <c r="I58" s="52">
        <v>5</v>
      </c>
    </row>
    <row r="59" spans="1:9" ht="15.6" x14ac:dyDescent="0.3">
      <c r="A59" s="52">
        <v>58</v>
      </c>
      <c r="B59" s="52" t="s">
        <v>98</v>
      </c>
      <c r="C59" s="52" t="s">
        <v>40</v>
      </c>
      <c r="D59" s="52">
        <v>14</v>
      </c>
      <c r="E59" s="52">
        <v>3</v>
      </c>
      <c r="F59" s="52">
        <v>0</v>
      </c>
      <c r="G59" s="52">
        <v>1</v>
      </c>
      <c r="H59" s="52">
        <v>28</v>
      </c>
      <c r="I59" s="52">
        <v>4</v>
      </c>
    </row>
    <row r="60" spans="1:9" ht="15.6" x14ac:dyDescent="0.3">
      <c r="A60" s="52">
        <v>59</v>
      </c>
      <c r="B60" s="52" t="s">
        <v>99</v>
      </c>
      <c r="C60" s="52" t="s">
        <v>40</v>
      </c>
      <c r="D60" s="52">
        <v>20</v>
      </c>
      <c r="E60" s="52">
        <v>6</v>
      </c>
      <c r="F60" s="52">
        <v>5</v>
      </c>
      <c r="G60" s="52">
        <v>3</v>
      </c>
      <c r="H60" s="52">
        <v>48</v>
      </c>
      <c r="I60" s="52">
        <v>1</v>
      </c>
    </row>
    <row r="61" spans="1:9" ht="15.6" x14ac:dyDescent="0.3">
      <c r="A61" s="52">
        <v>60</v>
      </c>
      <c r="B61" s="53" t="s">
        <v>100</v>
      </c>
      <c r="C61" s="52" t="s">
        <v>40</v>
      </c>
      <c r="D61" s="52">
        <v>22</v>
      </c>
      <c r="E61" s="52">
        <v>7</v>
      </c>
      <c r="F61" s="52">
        <v>1</v>
      </c>
      <c r="G61" s="52">
        <v>2</v>
      </c>
      <c r="H61" s="52">
        <v>36</v>
      </c>
      <c r="I61" s="52">
        <v>4</v>
      </c>
    </row>
    <row r="62" spans="1:9" ht="15" x14ac:dyDescent="0.3">
      <c r="A62" s="54">
        <v>61</v>
      </c>
      <c r="B62" s="54" t="s">
        <v>114</v>
      </c>
      <c r="C62" s="54" t="s">
        <v>115</v>
      </c>
      <c r="D62" s="54">
        <v>18</v>
      </c>
      <c r="E62" s="54">
        <v>3</v>
      </c>
      <c r="F62" s="54">
        <v>1</v>
      </c>
      <c r="G62" s="54">
        <v>0</v>
      </c>
      <c r="H62" s="54">
        <v>30</v>
      </c>
      <c r="I62" s="54">
        <v>9</v>
      </c>
    </row>
    <row r="63" spans="1:9" ht="15" x14ac:dyDescent="0.3">
      <c r="A63" s="54">
        <v>62</v>
      </c>
      <c r="B63" s="54" t="s">
        <v>116</v>
      </c>
      <c r="C63" s="54" t="s">
        <v>115</v>
      </c>
      <c r="D63" s="54">
        <v>20</v>
      </c>
      <c r="E63" s="54">
        <v>2</v>
      </c>
      <c r="F63" s="54">
        <v>0</v>
      </c>
      <c r="G63" s="54">
        <v>1</v>
      </c>
      <c r="H63" s="54">
        <v>28</v>
      </c>
      <c r="I63" s="54">
        <v>7</v>
      </c>
    </row>
    <row r="64" spans="1:9" ht="15" x14ac:dyDescent="0.3">
      <c r="A64" s="54">
        <v>63</v>
      </c>
      <c r="B64" s="54" t="s">
        <v>117</v>
      </c>
      <c r="C64" s="54" t="s">
        <v>115</v>
      </c>
      <c r="D64" s="54">
        <v>16</v>
      </c>
      <c r="E64" s="54">
        <v>4</v>
      </c>
      <c r="F64" s="54">
        <v>1</v>
      </c>
      <c r="G64" s="54">
        <v>0</v>
      </c>
      <c r="H64" s="54">
        <v>31</v>
      </c>
      <c r="I64" s="54">
        <v>8</v>
      </c>
    </row>
    <row r="65" spans="1:9" ht="15" x14ac:dyDescent="0.3">
      <c r="A65" s="54">
        <v>64</v>
      </c>
      <c r="B65" s="54" t="s">
        <v>118</v>
      </c>
      <c r="C65" s="54" t="s">
        <v>115</v>
      </c>
      <c r="D65" s="54">
        <v>14</v>
      </c>
      <c r="E65" s="54">
        <v>3</v>
      </c>
      <c r="F65" s="54">
        <v>2</v>
      </c>
      <c r="G65" s="54">
        <v>1</v>
      </c>
      <c r="H65" s="54">
        <v>29</v>
      </c>
      <c r="I65" s="54">
        <v>10</v>
      </c>
    </row>
    <row r="66" spans="1:9" ht="15" x14ac:dyDescent="0.3">
      <c r="A66" s="54">
        <v>65</v>
      </c>
      <c r="B66" s="54" t="s">
        <v>119</v>
      </c>
      <c r="C66" s="54" t="s">
        <v>115</v>
      </c>
      <c r="D66" s="54">
        <v>19</v>
      </c>
      <c r="E66" s="54">
        <v>1</v>
      </c>
      <c r="F66" s="54">
        <v>0</v>
      </c>
      <c r="G66" s="54">
        <v>0</v>
      </c>
      <c r="H66" s="54">
        <v>27</v>
      </c>
      <c r="I66" s="54">
        <v>6</v>
      </c>
    </row>
    <row r="67" spans="1:9" ht="15" x14ac:dyDescent="0.3">
      <c r="A67" s="54">
        <v>66</v>
      </c>
      <c r="B67" s="54" t="s">
        <v>120</v>
      </c>
      <c r="C67" s="54" t="s">
        <v>115</v>
      </c>
      <c r="D67" s="54">
        <v>15</v>
      </c>
      <c r="E67" s="54">
        <v>5</v>
      </c>
      <c r="F67" s="54">
        <v>1</v>
      </c>
      <c r="G67" s="54">
        <v>0</v>
      </c>
      <c r="H67" s="54">
        <v>33</v>
      </c>
      <c r="I67" s="54">
        <v>11</v>
      </c>
    </row>
    <row r="68" spans="1:9" ht="15" x14ac:dyDescent="0.3">
      <c r="A68" s="54">
        <v>67</v>
      </c>
      <c r="B68" s="54" t="s">
        <v>121</v>
      </c>
      <c r="C68" s="54" t="s">
        <v>115</v>
      </c>
      <c r="D68" s="54">
        <v>17</v>
      </c>
      <c r="E68" s="54">
        <v>2</v>
      </c>
      <c r="F68" s="54">
        <v>2</v>
      </c>
      <c r="G68" s="54">
        <v>1</v>
      </c>
      <c r="H68" s="54">
        <v>30</v>
      </c>
      <c r="I68" s="54">
        <v>9</v>
      </c>
    </row>
    <row r="69" spans="1:9" ht="15" x14ac:dyDescent="0.3">
      <c r="A69" s="54">
        <v>68</v>
      </c>
      <c r="B69" s="54" t="s">
        <v>122</v>
      </c>
      <c r="C69" s="54" t="s">
        <v>115</v>
      </c>
      <c r="D69" s="54">
        <v>13</v>
      </c>
      <c r="E69" s="54">
        <v>4</v>
      </c>
      <c r="F69" s="54">
        <v>0</v>
      </c>
      <c r="G69" s="54">
        <v>0</v>
      </c>
      <c r="H69" s="54">
        <v>26</v>
      </c>
      <c r="I69" s="54">
        <v>5</v>
      </c>
    </row>
    <row r="70" spans="1:9" ht="15" x14ac:dyDescent="0.3">
      <c r="A70" s="54">
        <v>69</v>
      </c>
      <c r="B70" s="54" t="s">
        <v>123</v>
      </c>
      <c r="C70" s="54" t="s">
        <v>115</v>
      </c>
      <c r="D70" s="54">
        <v>21</v>
      </c>
      <c r="E70" s="54">
        <v>3</v>
      </c>
      <c r="F70" s="54">
        <v>1</v>
      </c>
      <c r="G70" s="54">
        <v>0</v>
      </c>
      <c r="H70" s="54">
        <v>34</v>
      </c>
      <c r="I70" s="54">
        <v>12</v>
      </c>
    </row>
    <row r="71" spans="1:9" ht="15" x14ac:dyDescent="0.3">
      <c r="A71" s="54">
        <v>70</v>
      </c>
      <c r="B71" s="54" t="s">
        <v>124</v>
      </c>
      <c r="C71" s="54" t="s">
        <v>115</v>
      </c>
      <c r="D71" s="54">
        <v>18</v>
      </c>
      <c r="E71" s="54">
        <v>2</v>
      </c>
      <c r="F71" s="54">
        <v>0</v>
      </c>
      <c r="G71" s="54">
        <v>1</v>
      </c>
      <c r="H71" s="54">
        <v>29</v>
      </c>
      <c r="I71" s="54">
        <v>8</v>
      </c>
    </row>
    <row r="72" spans="1:9" ht="15" x14ac:dyDescent="0.3">
      <c r="A72" s="54">
        <v>71</v>
      </c>
      <c r="B72" s="54" t="s">
        <v>125</v>
      </c>
      <c r="C72" s="54" t="s">
        <v>126</v>
      </c>
      <c r="D72" s="54">
        <v>22</v>
      </c>
      <c r="E72" s="54">
        <v>3</v>
      </c>
      <c r="F72" s="54">
        <v>0</v>
      </c>
      <c r="G72" s="54">
        <v>1</v>
      </c>
      <c r="H72" s="54">
        <v>35</v>
      </c>
      <c r="I72" s="54">
        <v>13</v>
      </c>
    </row>
    <row r="73" spans="1:9" ht="15" x14ac:dyDescent="0.3">
      <c r="A73" s="54">
        <v>72</v>
      </c>
      <c r="B73" s="54" t="s">
        <v>127</v>
      </c>
      <c r="C73" s="54" t="s">
        <v>126</v>
      </c>
      <c r="D73" s="54">
        <v>17</v>
      </c>
      <c r="E73" s="54">
        <v>4</v>
      </c>
      <c r="F73" s="54">
        <v>1</v>
      </c>
      <c r="G73" s="54">
        <v>0</v>
      </c>
      <c r="H73" s="54">
        <v>31</v>
      </c>
      <c r="I73" s="54">
        <v>10</v>
      </c>
    </row>
    <row r="74" spans="1:9" ht="15" x14ac:dyDescent="0.3">
      <c r="A74" s="54">
        <v>73</v>
      </c>
      <c r="B74" s="54" t="s">
        <v>128</v>
      </c>
      <c r="C74" s="54" t="s">
        <v>126</v>
      </c>
      <c r="D74" s="54">
        <v>19</v>
      </c>
      <c r="E74" s="54">
        <v>2</v>
      </c>
      <c r="F74" s="54">
        <v>2</v>
      </c>
      <c r="G74" s="54">
        <v>0</v>
      </c>
      <c r="H74" s="54">
        <v>30</v>
      </c>
      <c r="I74" s="54">
        <v>9</v>
      </c>
    </row>
    <row r="75" spans="1:9" ht="15" x14ac:dyDescent="0.3">
      <c r="A75" s="54">
        <v>74</v>
      </c>
      <c r="B75" s="54" t="s">
        <v>129</v>
      </c>
      <c r="C75" s="54" t="s">
        <v>126</v>
      </c>
      <c r="D75" s="54">
        <v>20</v>
      </c>
      <c r="E75" s="54">
        <v>3</v>
      </c>
      <c r="F75" s="54">
        <v>1</v>
      </c>
      <c r="G75" s="54">
        <v>1</v>
      </c>
      <c r="H75" s="54">
        <v>34</v>
      </c>
      <c r="I75" s="54">
        <v>12</v>
      </c>
    </row>
    <row r="76" spans="1:9" ht="15" x14ac:dyDescent="0.3">
      <c r="A76" s="54">
        <v>75</v>
      </c>
      <c r="B76" s="54" t="s">
        <v>130</v>
      </c>
      <c r="C76" s="54" t="s">
        <v>126</v>
      </c>
      <c r="D76" s="54">
        <v>15</v>
      </c>
      <c r="E76" s="54">
        <v>5</v>
      </c>
      <c r="F76" s="54">
        <v>0</v>
      </c>
      <c r="G76" s="54">
        <v>0</v>
      </c>
      <c r="H76" s="54">
        <v>29</v>
      </c>
      <c r="I76" s="54">
        <v>8</v>
      </c>
    </row>
    <row r="77" spans="1:9" ht="15" x14ac:dyDescent="0.3">
      <c r="A77" s="54">
        <v>76</v>
      </c>
      <c r="B77" s="54" t="s">
        <v>131</v>
      </c>
      <c r="C77" s="54" t="s">
        <v>126</v>
      </c>
      <c r="D77" s="54">
        <v>18</v>
      </c>
      <c r="E77" s="54">
        <v>2</v>
      </c>
      <c r="F77" s="54">
        <v>1</v>
      </c>
      <c r="G77" s="54">
        <v>0</v>
      </c>
      <c r="H77" s="54">
        <v>28</v>
      </c>
      <c r="I77" s="54">
        <v>7</v>
      </c>
    </row>
    <row r="78" spans="1:9" ht="15" x14ac:dyDescent="0.3">
      <c r="A78" s="54">
        <v>77</v>
      </c>
      <c r="B78" s="54" t="s">
        <v>132</v>
      </c>
      <c r="C78" s="54" t="s">
        <v>126</v>
      </c>
      <c r="D78" s="54">
        <v>21</v>
      </c>
      <c r="E78" s="54">
        <v>4</v>
      </c>
      <c r="F78" s="54">
        <v>0</v>
      </c>
      <c r="G78" s="54">
        <v>1</v>
      </c>
      <c r="H78" s="54">
        <v>36</v>
      </c>
      <c r="I78" s="54">
        <v>14</v>
      </c>
    </row>
    <row r="79" spans="1:9" ht="15" x14ac:dyDescent="0.3">
      <c r="A79" s="54">
        <v>78</v>
      </c>
      <c r="B79" s="54" t="s">
        <v>133</v>
      </c>
      <c r="C79" s="54" t="s">
        <v>126</v>
      </c>
      <c r="D79" s="54">
        <v>16</v>
      </c>
      <c r="E79" s="54">
        <v>3</v>
      </c>
      <c r="F79" s="54">
        <v>2</v>
      </c>
      <c r="G79" s="54">
        <v>0</v>
      </c>
      <c r="H79" s="54">
        <v>30</v>
      </c>
      <c r="I79" s="54">
        <v>9</v>
      </c>
    </row>
    <row r="80" spans="1:9" ht="15" x14ac:dyDescent="0.3">
      <c r="A80" s="54">
        <v>79</v>
      </c>
      <c r="B80" s="54" t="s">
        <v>134</v>
      </c>
      <c r="C80" s="54" t="s">
        <v>126</v>
      </c>
      <c r="D80" s="54">
        <v>14</v>
      </c>
      <c r="E80" s="54">
        <v>4</v>
      </c>
      <c r="F80" s="54">
        <v>1</v>
      </c>
      <c r="G80" s="54">
        <v>0</v>
      </c>
      <c r="H80" s="54">
        <v>27</v>
      </c>
      <c r="I80" s="54">
        <v>6</v>
      </c>
    </row>
    <row r="81" spans="1:9" ht="15" x14ac:dyDescent="0.3">
      <c r="A81" s="54">
        <v>80</v>
      </c>
      <c r="B81" s="54" t="s">
        <v>135</v>
      </c>
      <c r="C81" s="54" t="s">
        <v>126</v>
      </c>
      <c r="D81" s="54">
        <v>19</v>
      </c>
      <c r="E81" s="54">
        <v>2</v>
      </c>
      <c r="F81" s="54">
        <v>0</v>
      </c>
      <c r="G81" s="54">
        <v>1</v>
      </c>
      <c r="H81" s="54">
        <v>32</v>
      </c>
      <c r="I81" s="54">
        <v>10</v>
      </c>
    </row>
    <row r="82" spans="1:9" ht="15" x14ac:dyDescent="0.3">
      <c r="A82" s="54">
        <v>81</v>
      </c>
      <c r="B82" s="54" t="s">
        <v>136</v>
      </c>
      <c r="C82" s="54" t="s">
        <v>137</v>
      </c>
      <c r="D82" s="54">
        <v>18</v>
      </c>
      <c r="E82" s="54">
        <v>3</v>
      </c>
      <c r="F82" s="54">
        <v>1</v>
      </c>
      <c r="G82" s="54">
        <v>0</v>
      </c>
      <c r="H82" s="54">
        <v>31</v>
      </c>
      <c r="I82" s="54">
        <v>10</v>
      </c>
    </row>
    <row r="83" spans="1:9" ht="15" x14ac:dyDescent="0.3">
      <c r="A83" s="54">
        <v>82</v>
      </c>
      <c r="B83" s="54" t="s">
        <v>138</v>
      </c>
      <c r="C83" s="54" t="s">
        <v>137</v>
      </c>
      <c r="D83" s="54">
        <v>20</v>
      </c>
      <c r="E83" s="54">
        <v>2</v>
      </c>
      <c r="F83" s="54">
        <v>0</v>
      </c>
      <c r="G83" s="54">
        <v>1</v>
      </c>
      <c r="H83" s="54">
        <v>29</v>
      </c>
      <c r="I83" s="54">
        <v>8</v>
      </c>
    </row>
    <row r="84" spans="1:9" ht="15" x14ac:dyDescent="0.3">
      <c r="A84" s="54">
        <v>83</v>
      </c>
      <c r="B84" s="54" t="s">
        <v>139</v>
      </c>
      <c r="C84" s="54" t="s">
        <v>137</v>
      </c>
      <c r="D84" s="54">
        <v>16</v>
      </c>
      <c r="E84" s="54">
        <v>4</v>
      </c>
      <c r="F84" s="54">
        <v>2</v>
      </c>
      <c r="G84" s="54">
        <v>0</v>
      </c>
      <c r="H84" s="54">
        <v>32</v>
      </c>
      <c r="I84" s="54">
        <v>11</v>
      </c>
    </row>
    <row r="85" spans="1:9" ht="15" x14ac:dyDescent="0.3">
      <c r="A85" s="54">
        <v>84</v>
      </c>
      <c r="B85" s="54" t="s">
        <v>140</v>
      </c>
      <c r="C85" s="54" t="s">
        <v>137</v>
      </c>
      <c r="D85" s="54">
        <v>15</v>
      </c>
      <c r="E85" s="54">
        <v>3</v>
      </c>
      <c r="F85" s="54">
        <v>1</v>
      </c>
      <c r="G85" s="54">
        <v>1</v>
      </c>
      <c r="H85" s="54">
        <v>30</v>
      </c>
      <c r="I85" s="54">
        <v>9</v>
      </c>
    </row>
    <row r="86" spans="1:9" ht="15" x14ac:dyDescent="0.3">
      <c r="A86" s="54">
        <v>85</v>
      </c>
      <c r="B86" s="54" t="s">
        <v>141</v>
      </c>
      <c r="C86" s="54" t="s">
        <v>137</v>
      </c>
      <c r="D86" s="54">
        <v>19</v>
      </c>
      <c r="E86" s="54">
        <v>1</v>
      </c>
      <c r="F86" s="54">
        <v>0</v>
      </c>
      <c r="G86" s="54">
        <v>0</v>
      </c>
      <c r="H86" s="54">
        <v>28</v>
      </c>
      <c r="I86" s="54">
        <v>6</v>
      </c>
    </row>
    <row r="87" spans="1:9" ht="15" x14ac:dyDescent="0.3">
      <c r="A87" s="54">
        <v>86</v>
      </c>
      <c r="B87" s="54" t="s">
        <v>142</v>
      </c>
      <c r="C87" s="54" t="s">
        <v>137</v>
      </c>
      <c r="D87" s="54">
        <v>17</v>
      </c>
      <c r="E87" s="54">
        <v>5</v>
      </c>
      <c r="F87" s="54">
        <v>1</v>
      </c>
      <c r="G87" s="54">
        <v>0</v>
      </c>
      <c r="H87" s="54">
        <v>34</v>
      </c>
      <c r="I87" s="54">
        <v>12</v>
      </c>
    </row>
    <row r="88" spans="1:9" ht="15" x14ac:dyDescent="0.3">
      <c r="A88" s="54">
        <v>87</v>
      </c>
      <c r="B88" s="54" t="s">
        <v>143</v>
      </c>
      <c r="C88" s="54" t="s">
        <v>137</v>
      </c>
      <c r="D88" s="54">
        <v>14</v>
      </c>
      <c r="E88" s="54">
        <v>2</v>
      </c>
      <c r="F88" s="54">
        <v>2</v>
      </c>
      <c r="G88" s="54">
        <v>1</v>
      </c>
      <c r="H88" s="54">
        <v>29</v>
      </c>
      <c r="I88" s="54">
        <v>7</v>
      </c>
    </row>
    <row r="89" spans="1:9" ht="15" x14ac:dyDescent="0.3">
      <c r="A89" s="54">
        <v>88</v>
      </c>
      <c r="B89" s="54" t="s">
        <v>144</v>
      </c>
      <c r="C89" s="54" t="s">
        <v>137</v>
      </c>
      <c r="D89" s="54">
        <v>13</v>
      </c>
      <c r="E89" s="54">
        <v>4</v>
      </c>
      <c r="F89" s="54">
        <v>0</v>
      </c>
      <c r="G89" s="54">
        <v>0</v>
      </c>
      <c r="H89" s="54">
        <v>27</v>
      </c>
      <c r="I89" s="54">
        <v>5</v>
      </c>
    </row>
    <row r="90" spans="1:9" ht="15" x14ac:dyDescent="0.3">
      <c r="A90" s="54">
        <v>89</v>
      </c>
      <c r="B90" s="54" t="s">
        <v>145</v>
      </c>
      <c r="C90" s="54" t="s">
        <v>137</v>
      </c>
      <c r="D90" s="54">
        <v>21</v>
      </c>
      <c r="E90" s="54">
        <v>3</v>
      </c>
      <c r="F90" s="54">
        <v>1</v>
      </c>
      <c r="G90" s="54">
        <v>0</v>
      </c>
      <c r="H90" s="54">
        <v>35</v>
      </c>
      <c r="I90" s="54">
        <v>13</v>
      </c>
    </row>
    <row r="91" spans="1:9" ht="15" x14ac:dyDescent="0.3">
      <c r="A91" s="54">
        <v>90</v>
      </c>
      <c r="B91" s="54" t="s">
        <v>146</v>
      </c>
      <c r="C91" s="54" t="s">
        <v>137</v>
      </c>
      <c r="D91" s="54">
        <v>18</v>
      </c>
      <c r="E91" s="54">
        <v>2</v>
      </c>
      <c r="F91" s="54">
        <v>0</v>
      </c>
      <c r="G91" s="54">
        <v>1</v>
      </c>
      <c r="H91" s="54">
        <v>30</v>
      </c>
      <c r="I91" s="54">
        <v>8</v>
      </c>
    </row>
    <row r="92" spans="1:9" ht="15" x14ac:dyDescent="0.3">
      <c r="A92" s="54">
        <v>91</v>
      </c>
      <c r="B92" s="54" t="s">
        <v>147</v>
      </c>
      <c r="C92" s="54" t="s">
        <v>148</v>
      </c>
      <c r="D92" s="54">
        <v>23</v>
      </c>
      <c r="E92" s="54">
        <v>4</v>
      </c>
      <c r="F92" s="54">
        <v>1</v>
      </c>
      <c r="G92" s="54">
        <v>0</v>
      </c>
      <c r="H92" s="54">
        <v>36</v>
      </c>
      <c r="I92" s="54">
        <v>14</v>
      </c>
    </row>
    <row r="93" spans="1:9" ht="15" x14ac:dyDescent="0.3">
      <c r="A93" s="54">
        <v>92</v>
      </c>
      <c r="B93" s="54" t="s">
        <v>149</v>
      </c>
      <c r="C93" s="54" t="s">
        <v>148</v>
      </c>
      <c r="D93" s="54">
        <v>19</v>
      </c>
      <c r="E93" s="54">
        <v>3</v>
      </c>
      <c r="F93" s="54">
        <v>0</v>
      </c>
      <c r="G93" s="54">
        <v>1</v>
      </c>
      <c r="H93" s="54">
        <v>32</v>
      </c>
      <c r="I93" s="54">
        <v>10</v>
      </c>
    </row>
    <row r="94" spans="1:9" ht="15" x14ac:dyDescent="0.3">
      <c r="A94" s="54">
        <v>93</v>
      </c>
      <c r="B94" s="54" t="s">
        <v>150</v>
      </c>
      <c r="C94" s="54" t="s">
        <v>148</v>
      </c>
      <c r="D94" s="54">
        <v>20</v>
      </c>
      <c r="E94" s="54">
        <v>2</v>
      </c>
      <c r="F94" s="54">
        <v>2</v>
      </c>
      <c r="G94" s="54">
        <v>0</v>
      </c>
      <c r="H94" s="54">
        <v>31</v>
      </c>
      <c r="I94" s="54">
        <v>9</v>
      </c>
    </row>
    <row r="95" spans="1:9" ht="15" x14ac:dyDescent="0.3">
      <c r="A95" s="54">
        <v>94</v>
      </c>
      <c r="B95" s="54" t="s">
        <v>151</v>
      </c>
      <c r="C95" s="54" t="s">
        <v>148</v>
      </c>
      <c r="D95" s="54">
        <v>22</v>
      </c>
      <c r="E95" s="54">
        <v>3</v>
      </c>
      <c r="F95" s="54">
        <v>1</v>
      </c>
      <c r="G95" s="54">
        <v>1</v>
      </c>
      <c r="H95" s="54">
        <v>35</v>
      </c>
      <c r="I95" s="54">
        <v>13</v>
      </c>
    </row>
    <row r="96" spans="1:9" ht="15" x14ac:dyDescent="0.3">
      <c r="A96" s="54">
        <v>95</v>
      </c>
      <c r="B96" s="54" t="s">
        <v>152</v>
      </c>
      <c r="C96" s="54" t="s">
        <v>148</v>
      </c>
      <c r="D96" s="54">
        <v>16</v>
      </c>
      <c r="E96" s="54">
        <v>5</v>
      </c>
      <c r="F96" s="54">
        <v>0</v>
      </c>
      <c r="G96" s="54">
        <v>0</v>
      </c>
      <c r="H96" s="54">
        <v>30</v>
      </c>
      <c r="I96" s="54">
        <v>8</v>
      </c>
    </row>
    <row r="97" spans="1:9" ht="15" x14ac:dyDescent="0.3">
      <c r="A97" s="54">
        <v>96</v>
      </c>
      <c r="B97" s="54" t="s">
        <v>153</v>
      </c>
      <c r="C97" s="54" t="s">
        <v>148</v>
      </c>
      <c r="D97" s="54">
        <v>18</v>
      </c>
      <c r="E97" s="54">
        <v>2</v>
      </c>
      <c r="F97" s="54">
        <v>1</v>
      </c>
      <c r="G97" s="54">
        <v>0</v>
      </c>
      <c r="H97" s="54">
        <v>29</v>
      </c>
      <c r="I97" s="54">
        <v>7</v>
      </c>
    </row>
    <row r="98" spans="1:9" ht="15" x14ac:dyDescent="0.3">
      <c r="A98" s="54">
        <v>97</v>
      </c>
      <c r="B98" s="54" t="s">
        <v>154</v>
      </c>
      <c r="C98" s="54" t="s">
        <v>148</v>
      </c>
      <c r="D98" s="54">
        <v>21</v>
      </c>
      <c r="E98" s="54">
        <v>4</v>
      </c>
      <c r="F98" s="54">
        <v>0</v>
      </c>
      <c r="G98" s="54">
        <v>1</v>
      </c>
      <c r="H98" s="54">
        <v>37</v>
      </c>
      <c r="I98" s="54">
        <v>15</v>
      </c>
    </row>
    <row r="99" spans="1:9" ht="15" x14ac:dyDescent="0.3">
      <c r="A99" s="54">
        <v>98</v>
      </c>
      <c r="B99" s="54" t="s">
        <v>155</v>
      </c>
      <c r="C99" s="54" t="s">
        <v>148</v>
      </c>
      <c r="D99" s="54">
        <v>17</v>
      </c>
      <c r="E99" s="54">
        <v>3</v>
      </c>
      <c r="F99" s="54">
        <v>2</v>
      </c>
      <c r="G99" s="54">
        <v>0</v>
      </c>
      <c r="H99" s="54">
        <v>31</v>
      </c>
      <c r="I99" s="54">
        <v>10</v>
      </c>
    </row>
    <row r="100" spans="1:9" ht="15" x14ac:dyDescent="0.3">
      <c r="A100" s="54">
        <v>99</v>
      </c>
      <c r="B100" s="54" t="s">
        <v>156</v>
      </c>
      <c r="C100" s="54" t="s">
        <v>148</v>
      </c>
      <c r="D100" s="54">
        <v>15</v>
      </c>
      <c r="E100" s="54">
        <v>4</v>
      </c>
      <c r="F100" s="54">
        <v>1</v>
      </c>
      <c r="G100" s="54">
        <v>0</v>
      </c>
      <c r="H100" s="54">
        <v>28</v>
      </c>
      <c r="I100" s="54">
        <v>6</v>
      </c>
    </row>
    <row r="101" spans="1:9" ht="15" x14ac:dyDescent="0.3">
      <c r="A101" s="54">
        <v>100</v>
      </c>
      <c r="B101" s="54" t="s">
        <v>157</v>
      </c>
      <c r="C101" s="54" t="s">
        <v>148</v>
      </c>
      <c r="D101" s="54">
        <v>20</v>
      </c>
      <c r="E101" s="54">
        <v>2</v>
      </c>
      <c r="F101" s="54">
        <v>0</v>
      </c>
      <c r="G101" s="54">
        <v>1</v>
      </c>
      <c r="H101" s="54">
        <v>33</v>
      </c>
      <c r="I101" s="54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3"/>
  <sheetViews>
    <sheetView zoomScale="120" zoomScaleNormal="120" workbookViewId="0">
      <selection activeCell="H23" sqref="H23"/>
    </sheetView>
  </sheetViews>
  <sheetFormatPr baseColWidth="10" defaultRowHeight="14.4" x14ac:dyDescent="0.3"/>
  <cols>
    <col min="2" max="2" width="16.33203125" bestFit="1" customWidth="1"/>
    <col min="3" max="18" width="3.33203125" customWidth="1"/>
    <col min="19" max="20" width="4.109375" bestFit="1" customWidth="1"/>
    <col min="21" max="21" width="8.88671875" bestFit="1" customWidth="1"/>
    <col min="22" max="22" width="5" bestFit="1" customWidth="1"/>
    <col min="23" max="23" width="4.5546875" bestFit="1" customWidth="1"/>
    <col min="24" max="24" width="4.44140625" bestFit="1" customWidth="1"/>
    <col min="25" max="25" width="7.109375" bestFit="1" customWidth="1"/>
    <col min="26" max="26" width="3.33203125" customWidth="1"/>
  </cols>
  <sheetData>
    <row r="1" spans="1:25" x14ac:dyDescent="0.3">
      <c r="C1" s="37" t="s">
        <v>31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5" x14ac:dyDescent="0.3">
      <c r="D2" s="37" t="s">
        <v>105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5" x14ac:dyDescent="0.3">
      <c r="C3" s="37" t="s">
        <v>106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5" spans="1:25" x14ac:dyDescent="0.3">
      <c r="A5" s="5" t="s">
        <v>19</v>
      </c>
      <c r="B5" s="5" t="s">
        <v>12</v>
      </c>
      <c r="C5" s="41">
        <v>1</v>
      </c>
      <c r="D5" s="41"/>
      <c r="E5" s="41"/>
      <c r="F5" s="41">
        <v>2</v>
      </c>
      <c r="G5" s="41"/>
      <c r="H5" s="41"/>
      <c r="I5" s="41">
        <v>3</v>
      </c>
      <c r="J5" s="41"/>
      <c r="K5" s="41"/>
      <c r="L5" s="41">
        <v>4</v>
      </c>
      <c r="M5" s="41"/>
      <c r="N5" s="41"/>
      <c r="O5" s="5" t="s">
        <v>20</v>
      </c>
      <c r="P5" s="35" t="s">
        <v>21</v>
      </c>
      <c r="Q5" s="36" t="s">
        <v>22</v>
      </c>
      <c r="R5" s="11" t="s">
        <v>23</v>
      </c>
      <c r="S5" s="5" t="s">
        <v>24</v>
      </c>
      <c r="T5" s="5" t="s">
        <v>25</v>
      </c>
      <c r="U5" s="5" t="s">
        <v>26</v>
      </c>
      <c r="V5" s="5" t="s">
        <v>27</v>
      </c>
      <c r="W5" s="5" t="s">
        <v>28</v>
      </c>
      <c r="X5" s="5" t="s">
        <v>29</v>
      </c>
      <c r="Y5" s="5" t="s">
        <v>30</v>
      </c>
    </row>
    <row r="6" spans="1:25" x14ac:dyDescent="0.3">
      <c r="A6" s="17">
        <v>1</v>
      </c>
      <c r="B6" s="17" t="s">
        <v>36</v>
      </c>
      <c r="C6" s="42"/>
      <c r="D6" s="43"/>
      <c r="E6" s="44"/>
      <c r="F6" s="18">
        <v>7</v>
      </c>
      <c r="G6" s="19"/>
      <c r="H6" s="20">
        <v>13</v>
      </c>
      <c r="I6" s="21">
        <v>9</v>
      </c>
      <c r="J6" s="22"/>
      <c r="K6" s="23">
        <v>14</v>
      </c>
      <c r="L6" s="18">
        <v>3</v>
      </c>
      <c r="M6" s="19"/>
      <c r="N6" s="20">
        <v>7</v>
      </c>
      <c r="O6" s="17">
        <f>IF(C6&lt;&gt;"",1,0)+IF(F6&lt;&gt;"",1,0)+IF(I6&lt;&gt;"",1,0)+IF(L6&lt;&gt;"",1,0)</f>
        <v>3</v>
      </c>
      <c r="P6" s="17">
        <f>IF(C6&gt;E6,1,0)+IF(F6&gt;H6,1,0)+IF(I6&gt;K6,1,0)+IF(L6&gt;N6,1,0)</f>
        <v>0</v>
      </c>
      <c r="Q6" s="17">
        <f>IF(C6&lt;E6,1,0)+IF(F6&lt;H6,1,0)+IF(I6&lt;K6,1,0)+IF(L6&lt;N6,1,0)</f>
        <v>3</v>
      </c>
      <c r="R6" s="17">
        <v>0</v>
      </c>
      <c r="S6" s="17">
        <f>C6+CF6+I6+L6</f>
        <v>12</v>
      </c>
      <c r="T6" s="17">
        <f>E6+H6+K6+N6</f>
        <v>34</v>
      </c>
      <c r="U6" s="17">
        <f>PF-PC</f>
        <v>-22</v>
      </c>
      <c r="V6" s="17">
        <f>JG/JJ</f>
        <v>0</v>
      </c>
      <c r="W6" s="17">
        <f>PF/PC</f>
        <v>0.35294117647058826</v>
      </c>
      <c r="X6" s="17">
        <f>JG*2</f>
        <v>0</v>
      </c>
      <c r="Y6" s="17">
        <v>8</v>
      </c>
    </row>
    <row r="7" spans="1:25" x14ac:dyDescent="0.3">
      <c r="A7" s="24">
        <v>2</v>
      </c>
      <c r="B7" s="24" t="s">
        <v>38</v>
      </c>
      <c r="C7" s="25">
        <v>11</v>
      </c>
      <c r="D7" s="26"/>
      <c r="E7" s="27">
        <v>4</v>
      </c>
      <c r="F7" s="45"/>
      <c r="G7" s="46"/>
      <c r="H7" s="47"/>
      <c r="I7" s="25">
        <v>10</v>
      </c>
      <c r="J7" s="26"/>
      <c r="K7" s="27">
        <v>8</v>
      </c>
      <c r="L7" s="25">
        <v>13</v>
      </c>
      <c r="M7" s="26"/>
      <c r="N7" s="27">
        <v>2</v>
      </c>
      <c r="O7" s="24">
        <f t="shared" ref="O7:O13" si="0">IF(C7&lt;&gt;"",1,0)+IF(F7&lt;&gt;"",1,0)+IF(I7&lt;&gt;"",1,0)+IF(L7&lt;&gt;"",1,0)</f>
        <v>3</v>
      </c>
      <c r="P7" s="24">
        <f>IF(C7&gt;E7,1,0)+IF(F7&gt;H7,1,0)+IF(I7&gt;K7,1,0)+IF(L7&gt;N7,1,0)</f>
        <v>3</v>
      </c>
      <c r="Q7" s="24">
        <f>IF(C7&lt;E7,1,0)+IF(F7&lt;H7,1,0)+IF(I7&lt;K7,1,0)+IF(L7&lt;N7,1,0)</f>
        <v>0</v>
      </c>
      <c r="R7" s="24">
        <v>0</v>
      </c>
      <c r="S7" s="24">
        <f t="shared" ref="S7:S13" si="1">C7+CF7+I7+L7</f>
        <v>34</v>
      </c>
      <c r="T7" s="24">
        <f t="shared" ref="T7:T13" si="2">E7+H7+K7+N7</f>
        <v>14</v>
      </c>
      <c r="U7" s="24">
        <f>PF-PC</f>
        <v>20</v>
      </c>
      <c r="V7" s="24">
        <f>JG/JJ</f>
        <v>1</v>
      </c>
      <c r="W7" s="24">
        <f>PF/PC</f>
        <v>2.4285714285714284</v>
      </c>
      <c r="X7" s="24">
        <f>JG*2</f>
        <v>6</v>
      </c>
      <c r="Y7" s="24">
        <v>1</v>
      </c>
    </row>
    <row r="8" spans="1:25" x14ac:dyDescent="0.3">
      <c r="A8" s="28">
        <v>3</v>
      </c>
      <c r="B8" s="28" t="s">
        <v>104</v>
      </c>
      <c r="C8" s="29">
        <v>4</v>
      </c>
      <c r="D8" s="30"/>
      <c r="E8" s="31">
        <v>13</v>
      </c>
      <c r="F8" s="29">
        <v>0</v>
      </c>
      <c r="G8" s="30"/>
      <c r="H8" s="31">
        <v>6</v>
      </c>
      <c r="I8" s="38"/>
      <c r="J8" s="39"/>
      <c r="K8" s="40"/>
      <c r="L8" s="29">
        <v>10</v>
      </c>
      <c r="M8" s="30"/>
      <c r="N8" s="31">
        <v>6</v>
      </c>
      <c r="O8" s="28">
        <f t="shared" si="0"/>
        <v>3</v>
      </c>
      <c r="P8" s="28">
        <f t="shared" ref="P8:P13" si="3">IF(C8&gt;E8,1,0)+IF(F8&gt;H8,1,0)+IF(I8&gt;K8,1,0)+IF(L8&gt;N8,1,0)</f>
        <v>1</v>
      </c>
      <c r="Q8" s="28">
        <f t="shared" ref="Q8:Q13" si="4">IF(C8&lt;E8,1,0)+IF(F8&lt;H8,1,0)+IF(I8&lt;K8,1,0)+IF(L8&lt;N8,1,0)</f>
        <v>2</v>
      </c>
      <c r="R8" s="28">
        <v>0</v>
      </c>
      <c r="S8" s="28">
        <f t="shared" si="1"/>
        <v>14</v>
      </c>
      <c r="T8" s="28">
        <f t="shared" si="2"/>
        <v>25</v>
      </c>
      <c r="U8" s="28">
        <f>PF-PC</f>
        <v>-11</v>
      </c>
      <c r="V8" s="28">
        <f>JG/JJ</f>
        <v>0.33333333333333331</v>
      </c>
      <c r="W8" s="28">
        <f>PF/PC</f>
        <v>0.56000000000000005</v>
      </c>
      <c r="X8" s="28">
        <f>JG*2</f>
        <v>2</v>
      </c>
      <c r="Y8" s="28">
        <v>7</v>
      </c>
    </row>
    <row r="9" spans="1:25" x14ac:dyDescent="0.3">
      <c r="A9" s="16">
        <v>4</v>
      </c>
      <c r="B9" s="16" t="s">
        <v>39</v>
      </c>
      <c r="C9" s="32">
        <v>3</v>
      </c>
      <c r="D9" s="33"/>
      <c r="E9" s="34">
        <v>5</v>
      </c>
      <c r="F9" s="32"/>
      <c r="G9" s="33"/>
      <c r="H9" s="34"/>
      <c r="I9" s="32">
        <v>5</v>
      </c>
      <c r="J9" s="33"/>
      <c r="K9" s="34">
        <v>1</v>
      </c>
      <c r="L9" s="32">
        <v>13</v>
      </c>
      <c r="M9" s="33"/>
      <c r="N9" s="34">
        <v>2</v>
      </c>
      <c r="O9" s="16">
        <f t="shared" si="0"/>
        <v>3</v>
      </c>
      <c r="P9" s="16">
        <f t="shared" si="3"/>
        <v>2</v>
      </c>
      <c r="Q9" s="16">
        <f t="shared" si="4"/>
        <v>1</v>
      </c>
      <c r="R9" s="16">
        <v>0</v>
      </c>
      <c r="S9" s="16">
        <f t="shared" si="1"/>
        <v>21</v>
      </c>
      <c r="T9" s="16">
        <f t="shared" si="2"/>
        <v>8</v>
      </c>
      <c r="U9" s="16">
        <f>PF-PC</f>
        <v>13</v>
      </c>
      <c r="V9" s="16">
        <f>JG/JJ</f>
        <v>0.66666666666666663</v>
      </c>
      <c r="W9" s="16">
        <f>PF/PC</f>
        <v>2.625</v>
      </c>
      <c r="X9" s="16">
        <f>JG*2</f>
        <v>4</v>
      </c>
      <c r="Y9" s="16">
        <v>3</v>
      </c>
    </row>
    <row r="10" spans="1:25" x14ac:dyDescent="0.3">
      <c r="A10" s="62">
        <v>5</v>
      </c>
      <c r="B10" s="62" t="s">
        <v>115</v>
      </c>
      <c r="C10" s="63">
        <v>3</v>
      </c>
      <c r="D10" s="64"/>
      <c r="E10" s="65">
        <v>1</v>
      </c>
      <c r="F10" s="63">
        <v>5</v>
      </c>
      <c r="G10" s="64"/>
      <c r="H10" s="65">
        <v>9</v>
      </c>
      <c r="I10" s="63"/>
      <c r="J10" s="64"/>
      <c r="K10" s="65"/>
      <c r="L10" s="63">
        <v>7</v>
      </c>
      <c r="M10" s="64"/>
      <c r="N10" s="65">
        <v>6</v>
      </c>
      <c r="O10" s="11">
        <f t="shared" si="0"/>
        <v>3</v>
      </c>
      <c r="P10" s="11">
        <f t="shared" si="3"/>
        <v>2</v>
      </c>
      <c r="Q10" s="11">
        <f t="shared" si="4"/>
        <v>1</v>
      </c>
      <c r="R10" s="11">
        <v>0</v>
      </c>
      <c r="S10" s="11">
        <f t="shared" si="1"/>
        <v>10</v>
      </c>
      <c r="T10" s="11">
        <f t="shared" si="2"/>
        <v>16</v>
      </c>
      <c r="U10" s="11">
        <f>S10-T10</f>
        <v>-6</v>
      </c>
      <c r="V10" s="11">
        <f>O10/P10</f>
        <v>1.5</v>
      </c>
      <c r="W10" s="11">
        <f>_xlfn.SINGLE(S10)/_xlfn.SINGLE(T10)</f>
        <v>0.625</v>
      </c>
      <c r="X10" s="11">
        <f>_xlfn.SINGLE(P10)*2</f>
        <v>4</v>
      </c>
      <c r="Y10" s="11">
        <v>4</v>
      </c>
    </row>
    <row r="11" spans="1:25" x14ac:dyDescent="0.3">
      <c r="A11" s="66">
        <v>6</v>
      </c>
      <c r="B11" s="66" t="s">
        <v>126</v>
      </c>
      <c r="C11" s="67"/>
      <c r="D11" s="68"/>
      <c r="E11" s="69"/>
      <c r="F11" s="67">
        <v>1</v>
      </c>
      <c r="G11" s="68"/>
      <c r="H11" s="69">
        <v>3</v>
      </c>
      <c r="I11" s="67">
        <v>0</v>
      </c>
      <c r="J11" s="68"/>
      <c r="K11" s="69">
        <v>6</v>
      </c>
      <c r="L11" s="67">
        <v>3</v>
      </c>
      <c r="M11" s="68"/>
      <c r="N11" s="69">
        <v>0</v>
      </c>
      <c r="O11" s="70">
        <f t="shared" si="0"/>
        <v>3</v>
      </c>
      <c r="P11" s="70">
        <f t="shared" si="3"/>
        <v>1</v>
      </c>
      <c r="Q11" s="70">
        <f t="shared" si="4"/>
        <v>2</v>
      </c>
      <c r="R11" s="70">
        <v>0</v>
      </c>
      <c r="S11" s="70">
        <f t="shared" si="1"/>
        <v>3</v>
      </c>
      <c r="T11" s="70">
        <f t="shared" si="2"/>
        <v>9</v>
      </c>
      <c r="U11" s="70">
        <f>S11-T11</f>
        <v>-6</v>
      </c>
      <c r="V11" s="70">
        <f>O11/_xlfn.SINGLE(P11)</f>
        <v>3</v>
      </c>
      <c r="W11" s="70">
        <f>_xlfn.SINGLE(S11)/_xlfn.SINGLE(T11)</f>
        <v>0.33333333333333331</v>
      </c>
      <c r="X11" s="70">
        <f>_xlfn.SINGLE(P11)*2</f>
        <v>2</v>
      </c>
      <c r="Y11" s="70">
        <v>6</v>
      </c>
    </row>
    <row r="12" spans="1:25" x14ac:dyDescent="0.3">
      <c r="A12" s="71">
        <v>7</v>
      </c>
      <c r="B12" s="71" t="s">
        <v>137</v>
      </c>
      <c r="C12" s="72">
        <v>1</v>
      </c>
      <c r="D12" s="73"/>
      <c r="E12" s="74">
        <v>0</v>
      </c>
      <c r="F12" s="72"/>
      <c r="G12" s="73"/>
      <c r="H12" s="74"/>
      <c r="I12" s="72">
        <v>4</v>
      </c>
      <c r="J12" s="73"/>
      <c r="K12" s="74">
        <v>6</v>
      </c>
      <c r="L12" s="72">
        <v>3</v>
      </c>
      <c r="M12" s="73"/>
      <c r="N12" s="74">
        <v>4</v>
      </c>
      <c r="O12" s="36">
        <f t="shared" si="0"/>
        <v>3</v>
      </c>
      <c r="P12" s="36">
        <f t="shared" si="3"/>
        <v>1</v>
      </c>
      <c r="Q12" s="36">
        <f>IF(C12&lt;E12,1,0)+IF(F12&lt;H12,1,0)+IF(I12&lt;K12,1,0)+IF(L12&lt;N12,1,0)</f>
        <v>2</v>
      </c>
      <c r="R12" s="36">
        <v>0</v>
      </c>
      <c r="S12" s="36">
        <f t="shared" si="1"/>
        <v>8</v>
      </c>
      <c r="T12" s="36">
        <f t="shared" si="2"/>
        <v>10</v>
      </c>
      <c r="U12" s="36">
        <f>S12-T12</f>
        <v>-2</v>
      </c>
      <c r="V12" s="36">
        <f>_xlfn.SINGLE(O12)/_xlfn.SINGLE(P12)</f>
        <v>3</v>
      </c>
      <c r="W12" s="36">
        <f>_xlfn.SINGLE(S12)/_xlfn.SINGLE(T12)</f>
        <v>0.8</v>
      </c>
      <c r="X12" s="36">
        <f>_xlfn.SINGLE(P12)*2</f>
        <v>2</v>
      </c>
      <c r="Y12" s="36">
        <v>5</v>
      </c>
    </row>
    <row r="13" spans="1:25" x14ac:dyDescent="0.3">
      <c r="A13" s="75">
        <v>8</v>
      </c>
      <c r="B13" s="75" t="s">
        <v>148</v>
      </c>
      <c r="C13" s="76">
        <v>8</v>
      </c>
      <c r="D13" s="77"/>
      <c r="E13" s="78">
        <v>3</v>
      </c>
      <c r="F13" s="76">
        <v>5</v>
      </c>
      <c r="G13" s="77"/>
      <c r="H13" s="78">
        <v>1</v>
      </c>
      <c r="I13" s="76"/>
      <c r="J13" s="77"/>
      <c r="K13" s="78"/>
      <c r="L13" s="76">
        <v>16</v>
      </c>
      <c r="M13" s="77"/>
      <c r="N13" s="78">
        <v>10</v>
      </c>
      <c r="O13" s="79">
        <f t="shared" si="0"/>
        <v>3</v>
      </c>
      <c r="P13" s="79">
        <f t="shared" si="3"/>
        <v>3</v>
      </c>
      <c r="Q13" s="79">
        <f t="shared" si="4"/>
        <v>0</v>
      </c>
      <c r="R13" s="79">
        <v>0</v>
      </c>
      <c r="S13" s="79">
        <f t="shared" si="1"/>
        <v>24</v>
      </c>
      <c r="T13" s="79">
        <f t="shared" si="2"/>
        <v>14</v>
      </c>
      <c r="U13" s="79">
        <f>S13-T13</f>
        <v>10</v>
      </c>
      <c r="V13" s="79">
        <f>_xlfn.SINGLE(O13)/_xlfn.SINGLE(P13)</f>
        <v>1</v>
      </c>
      <c r="W13" s="79">
        <f>_xlfn.SINGLE(S13)/_xlfn.SINGLE(T13)</f>
        <v>1.7142857142857142</v>
      </c>
      <c r="X13" s="79">
        <f>_xlfn.SINGLE(P13)*2</f>
        <v>6</v>
      </c>
      <c r="Y13" s="79">
        <v>2</v>
      </c>
    </row>
  </sheetData>
  <mergeCells count="10">
    <mergeCell ref="C1:T1"/>
    <mergeCell ref="D2:R2"/>
    <mergeCell ref="C3:T3"/>
    <mergeCell ref="I8:K8"/>
    <mergeCell ref="C5:E5"/>
    <mergeCell ref="F5:H5"/>
    <mergeCell ref="I5:K5"/>
    <mergeCell ref="L5:N5"/>
    <mergeCell ref="C6:E6"/>
    <mergeCell ref="F7:H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8F24-C51B-43EF-BE63-0964E33409AC}">
  <dimension ref="A1:B9"/>
  <sheetViews>
    <sheetView workbookViewId="0">
      <selection activeCell="J11" sqref="J11"/>
    </sheetView>
  </sheetViews>
  <sheetFormatPr baseColWidth="10" defaultRowHeight="14.4" x14ac:dyDescent="0.3"/>
  <cols>
    <col min="1" max="1" width="13.6640625" customWidth="1"/>
  </cols>
  <sheetData>
    <row r="1" spans="1:2" x14ac:dyDescent="0.3">
      <c r="A1" s="48" t="s">
        <v>107</v>
      </c>
      <c r="B1" s="48" t="s">
        <v>108</v>
      </c>
    </row>
    <row r="2" spans="1:2" x14ac:dyDescent="0.3">
      <c r="A2" s="49" t="s">
        <v>109</v>
      </c>
      <c r="B2" s="49">
        <v>0</v>
      </c>
    </row>
    <row r="3" spans="1:2" x14ac:dyDescent="0.3">
      <c r="A3" s="49" t="s">
        <v>160</v>
      </c>
      <c r="B3" s="49">
        <v>6</v>
      </c>
    </row>
    <row r="4" spans="1:2" x14ac:dyDescent="0.3">
      <c r="A4" s="49" t="s">
        <v>158</v>
      </c>
      <c r="B4" s="49">
        <v>2</v>
      </c>
    </row>
    <row r="5" spans="1:2" x14ac:dyDescent="0.3">
      <c r="A5" s="49" t="s">
        <v>159</v>
      </c>
      <c r="B5" s="49">
        <v>4</v>
      </c>
    </row>
    <row r="6" spans="1:2" x14ac:dyDescent="0.3">
      <c r="A6" s="49" t="s">
        <v>110</v>
      </c>
      <c r="B6" s="49">
        <v>4</v>
      </c>
    </row>
    <row r="7" spans="1:2" x14ac:dyDescent="0.3">
      <c r="A7" s="49" t="s">
        <v>111</v>
      </c>
      <c r="B7" s="49">
        <v>2</v>
      </c>
    </row>
    <row r="8" spans="1:2" x14ac:dyDescent="0.3">
      <c r="A8" s="49" t="s">
        <v>112</v>
      </c>
      <c r="B8" s="49">
        <v>2</v>
      </c>
    </row>
    <row r="9" spans="1:2" x14ac:dyDescent="0.3">
      <c r="A9" s="49" t="s">
        <v>113</v>
      </c>
      <c r="B9" s="49">
        <v>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1"/>
  <sheetViews>
    <sheetView zoomScale="80" zoomScaleNormal="80" workbookViewId="0">
      <selection activeCell="B56" sqref="B56"/>
    </sheetView>
  </sheetViews>
  <sheetFormatPr baseColWidth="10" defaultColWidth="11.44140625" defaultRowHeight="14.4" x14ac:dyDescent="0.3"/>
  <cols>
    <col min="1" max="1" width="11.44140625" style="6"/>
    <col min="2" max="2" width="29.109375" customWidth="1"/>
    <col min="4" max="7" width="9.88671875" customWidth="1"/>
    <col min="8" max="9" width="11.44140625" style="6"/>
    <col min="12" max="12" width="14.44140625" bestFit="1" customWidth="1"/>
  </cols>
  <sheetData>
    <row r="1" spans="1:12" x14ac:dyDescent="0.3">
      <c r="A1" s="1" t="s">
        <v>0</v>
      </c>
      <c r="B1" s="1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5</v>
      </c>
      <c r="H1" s="3" t="s">
        <v>7</v>
      </c>
      <c r="I1" s="3" t="s">
        <v>8</v>
      </c>
      <c r="J1" s="8" t="s">
        <v>9</v>
      </c>
      <c r="K1" s="8" t="s">
        <v>10</v>
      </c>
      <c r="L1" s="8" t="s">
        <v>11</v>
      </c>
    </row>
    <row r="2" spans="1:12" x14ac:dyDescent="0.3">
      <c r="A2" s="14">
        <v>1</v>
      </c>
      <c r="B2" s="5" t="s">
        <v>41</v>
      </c>
      <c r="C2" s="4" t="s">
        <v>36</v>
      </c>
      <c r="D2" s="4">
        <v>12</v>
      </c>
      <c r="E2" s="4">
        <v>2</v>
      </c>
      <c r="F2" s="4">
        <v>0</v>
      </c>
      <c r="G2" s="4">
        <v>3</v>
      </c>
      <c r="H2" s="4">
        <v>34</v>
      </c>
      <c r="I2" s="4">
        <v>6</v>
      </c>
      <c r="J2">
        <f t="shared" ref="J2:J33" si="0">H1_+H2_+H3_+H4_</f>
        <v>17</v>
      </c>
      <c r="K2" s="7">
        <f t="shared" ref="K2:K33" si="1">TOT_HITS/VAB</f>
        <v>0.5</v>
      </c>
      <c r="L2" s="7">
        <f t="shared" ref="L2:L33" si="2">Carreras/TOT_HITS</f>
        <v>0.35294117647058826</v>
      </c>
    </row>
    <row r="3" spans="1:12" x14ac:dyDescent="0.3">
      <c r="A3" s="14">
        <v>2</v>
      </c>
      <c r="B3" s="5" t="s">
        <v>42</v>
      </c>
      <c r="C3" s="4" t="s">
        <v>36</v>
      </c>
      <c r="D3" s="4">
        <v>28</v>
      </c>
      <c r="E3" s="4">
        <v>1</v>
      </c>
      <c r="F3" s="4">
        <v>0</v>
      </c>
      <c r="G3" s="4">
        <v>2</v>
      </c>
      <c r="H3" s="4">
        <v>39</v>
      </c>
      <c r="I3" s="4">
        <v>18</v>
      </c>
      <c r="J3">
        <f t="shared" si="0"/>
        <v>31</v>
      </c>
      <c r="K3" s="7">
        <f t="shared" si="1"/>
        <v>0.79487179487179482</v>
      </c>
      <c r="L3" s="7">
        <f t="shared" si="2"/>
        <v>0.58064516129032262</v>
      </c>
    </row>
    <row r="4" spans="1:12" x14ac:dyDescent="0.3">
      <c r="A4" s="14">
        <v>3</v>
      </c>
      <c r="B4" s="5" t="s">
        <v>43</v>
      </c>
      <c r="C4" s="4" t="s">
        <v>36</v>
      </c>
      <c r="D4" s="4">
        <v>2</v>
      </c>
      <c r="E4" s="4">
        <v>3</v>
      </c>
      <c r="F4" s="4">
        <v>5</v>
      </c>
      <c r="G4" s="4">
        <v>9</v>
      </c>
      <c r="H4" s="4">
        <v>41</v>
      </c>
      <c r="I4" s="4">
        <v>13</v>
      </c>
      <c r="J4">
        <f t="shared" si="0"/>
        <v>19</v>
      </c>
      <c r="K4" s="7">
        <f t="shared" si="1"/>
        <v>0.46341463414634149</v>
      </c>
      <c r="L4" s="7">
        <f t="shared" si="2"/>
        <v>0.68421052631578949</v>
      </c>
    </row>
    <row r="5" spans="1:12" x14ac:dyDescent="0.3">
      <c r="A5" s="14">
        <v>4</v>
      </c>
      <c r="B5" s="5" t="s">
        <v>44</v>
      </c>
      <c r="C5" s="4" t="s">
        <v>36</v>
      </c>
      <c r="D5" s="4">
        <v>11</v>
      </c>
      <c r="E5" s="4">
        <v>5</v>
      </c>
      <c r="F5" s="4">
        <v>6</v>
      </c>
      <c r="G5" s="4">
        <v>2</v>
      </c>
      <c r="H5" s="4">
        <v>38</v>
      </c>
      <c r="I5" s="4">
        <v>20</v>
      </c>
      <c r="J5">
        <f t="shared" si="0"/>
        <v>24</v>
      </c>
      <c r="K5" s="7">
        <f t="shared" si="1"/>
        <v>0.63157894736842102</v>
      </c>
      <c r="L5" s="7">
        <f t="shared" si="2"/>
        <v>0.83333333333333337</v>
      </c>
    </row>
    <row r="6" spans="1:12" x14ac:dyDescent="0.3">
      <c r="A6" s="14">
        <v>5</v>
      </c>
      <c r="B6" s="5" t="s">
        <v>45</v>
      </c>
      <c r="C6" s="4" t="s">
        <v>36</v>
      </c>
      <c r="D6" s="4">
        <v>13</v>
      </c>
      <c r="E6" s="4">
        <v>2</v>
      </c>
      <c r="F6" s="4">
        <v>5</v>
      </c>
      <c r="G6" s="4">
        <v>4</v>
      </c>
      <c r="H6" s="4">
        <v>26</v>
      </c>
      <c r="I6" s="4">
        <v>15</v>
      </c>
      <c r="J6">
        <f t="shared" si="0"/>
        <v>24</v>
      </c>
      <c r="K6" s="7">
        <f t="shared" si="1"/>
        <v>0.92307692307692313</v>
      </c>
      <c r="L6" s="7">
        <f t="shared" si="2"/>
        <v>0.625</v>
      </c>
    </row>
    <row r="7" spans="1:12" x14ac:dyDescent="0.3">
      <c r="A7" s="14">
        <v>6</v>
      </c>
      <c r="B7" s="5" t="s">
        <v>46</v>
      </c>
      <c r="C7" s="4" t="s">
        <v>36</v>
      </c>
      <c r="D7" s="4">
        <v>19</v>
      </c>
      <c r="E7" s="4">
        <v>2</v>
      </c>
      <c r="F7" s="4">
        <v>0</v>
      </c>
      <c r="G7" s="4">
        <v>2</v>
      </c>
      <c r="H7" s="4">
        <v>23</v>
      </c>
      <c r="I7" s="4">
        <v>4</v>
      </c>
      <c r="J7">
        <f t="shared" si="0"/>
        <v>23</v>
      </c>
      <c r="K7" s="7">
        <f t="shared" si="1"/>
        <v>1</v>
      </c>
      <c r="L7" s="7">
        <f t="shared" si="2"/>
        <v>0.17391304347826086</v>
      </c>
    </row>
    <row r="8" spans="1:12" x14ac:dyDescent="0.3">
      <c r="A8" s="14">
        <v>7</v>
      </c>
      <c r="B8" s="5" t="s">
        <v>47</v>
      </c>
      <c r="C8" s="4" t="s">
        <v>36</v>
      </c>
      <c r="D8" s="4">
        <v>21</v>
      </c>
      <c r="E8" s="4">
        <v>3</v>
      </c>
      <c r="F8" s="4">
        <v>2</v>
      </c>
      <c r="G8" s="4">
        <v>1</v>
      </c>
      <c r="H8" s="4">
        <v>45</v>
      </c>
      <c r="I8" s="4">
        <v>5</v>
      </c>
      <c r="J8">
        <f t="shared" si="0"/>
        <v>27</v>
      </c>
      <c r="K8" s="7">
        <f t="shared" si="1"/>
        <v>0.6</v>
      </c>
      <c r="L8" s="7">
        <f t="shared" si="2"/>
        <v>0.18518518518518517</v>
      </c>
    </row>
    <row r="9" spans="1:12" x14ac:dyDescent="0.3">
      <c r="A9" s="14">
        <v>8</v>
      </c>
      <c r="B9" s="5" t="s">
        <v>48</v>
      </c>
      <c r="C9" s="4" t="s">
        <v>36</v>
      </c>
      <c r="D9" s="4">
        <v>21</v>
      </c>
      <c r="E9" s="4">
        <v>5</v>
      </c>
      <c r="F9" s="4">
        <v>3</v>
      </c>
      <c r="G9" s="4">
        <v>4</v>
      </c>
      <c r="H9" s="4">
        <v>49</v>
      </c>
      <c r="I9" s="4">
        <v>20</v>
      </c>
      <c r="J9">
        <f t="shared" si="0"/>
        <v>33</v>
      </c>
      <c r="K9" s="7">
        <f t="shared" si="1"/>
        <v>0.67346938775510201</v>
      </c>
      <c r="L9" s="7">
        <f t="shared" si="2"/>
        <v>0.60606060606060608</v>
      </c>
    </row>
    <row r="10" spans="1:12" x14ac:dyDescent="0.3">
      <c r="A10" s="14">
        <v>9</v>
      </c>
      <c r="B10" s="5" t="s">
        <v>49</v>
      </c>
      <c r="C10" s="4" t="s">
        <v>36</v>
      </c>
      <c r="D10" s="4">
        <v>9</v>
      </c>
      <c r="E10" s="4">
        <v>4</v>
      </c>
      <c r="F10" s="4">
        <v>3</v>
      </c>
      <c r="G10" s="4">
        <v>6</v>
      </c>
      <c r="H10" s="4">
        <v>45</v>
      </c>
      <c r="I10" s="4">
        <v>14</v>
      </c>
      <c r="J10">
        <f t="shared" si="0"/>
        <v>22</v>
      </c>
      <c r="K10" s="7">
        <f t="shared" si="1"/>
        <v>0.48888888888888887</v>
      </c>
      <c r="L10" s="7">
        <f t="shared" si="2"/>
        <v>0.63636363636363635</v>
      </c>
    </row>
    <row r="11" spans="1:12" x14ac:dyDescent="0.3">
      <c r="A11" s="14">
        <v>10</v>
      </c>
      <c r="B11" s="5" t="s">
        <v>50</v>
      </c>
      <c r="C11" s="4" t="s">
        <v>36</v>
      </c>
      <c r="D11" s="4">
        <v>4</v>
      </c>
      <c r="E11" s="4">
        <v>2</v>
      </c>
      <c r="F11" s="4">
        <v>0</v>
      </c>
      <c r="G11" s="4">
        <v>4</v>
      </c>
      <c r="H11" s="4">
        <v>30</v>
      </c>
      <c r="I11" s="4">
        <v>3</v>
      </c>
      <c r="J11">
        <f t="shared" si="0"/>
        <v>10</v>
      </c>
      <c r="K11" s="7">
        <f t="shared" si="1"/>
        <v>0.33333333333333331</v>
      </c>
      <c r="L11" s="7">
        <f t="shared" si="2"/>
        <v>0.3</v>
      </c>
    </row>
    <row r="12" spans="1:12" x14ac:dyDescent="0.3">
      <c r="A12" s="14">
        <v>11</v>
      </c>
      <c r="B12" s="5" t="s">
        <v>51</v>
      </c>
      <c r="C12" s="4" t="s">
        <v>101</v>
      </c>
      <c r="D12" s="4">
        <v>25</v>
      </c>
      <c r="E12" s="4">
        <v>4</v>
      </c>
      <c r="F12" s="4">
        <v>3</v>
      </c>
      <c r="G12" s="4">
        <v>4</v>
      </c>
      <c r="H12" s="4">
        <v>41</v>
      </c>
      <c r="I12" s="4">
        <v>8</v>
      </c>
      <c r="J12">
        <f t="shared" si="0"/>
        <v>36</v>
      </c>
      <c r="K12" s="7">
        <f t="shared" si="1"/>
        <v>0.87804878048780488</v>
      </c>
      <c r="L12" s="7">
        <f t="shared" si="2"/>
        <v>0.22222222222222221</v>
      </c>
    </row>
    <row r="13" spans="1:12" x14ac:dyDescent="0.3">
      <c r="A13" s="14">
        <v>12</v>
      </c>
      <c r="B13" s="5" t="s">
        <v>52</v>
      </c>
      <c r="C13" s="4" t="s">
        <v>101</v>
      </c>
      <c r="D13" s="4">
        <v>23</v>
      </c>
      <c r="E13" s="4">
        <v>4</v>
      </c>
      <c r="F13" s="4">
        <v>1</v>
      </c>
      <c r="G13" s="4">
        <v>2</v>
      </c>
      <c r="H13" s="4">
        <v>43</v>
      </c>
      <c r="I13" s="4">
        <v>9</v>
      </c>
      <c r="J13">
        <f t="shared" si="0"/>
        <v>30</v>
      </c>
      <c r="K13" s="7">
        <f t="shared" si="1"/>
        <v>0.69767441860465118</v>
      </c>
      <c r="L13" s="7">
        <f t="shared" si="2"/>
        <v>0.3</v>
      </c>
    </row>
    <row r="14" spans="1:12" x14ac:dyDescent="0.3">
      <c r="A14" s="14">
        <v>13</v>
      </c>
      <c r="B14" s="5" t="s">
        <v>53</v>
      </c>
      <c r="C14" s="4" t="s">
        <v>101</v>
      </c>
      <c r="D14" s="4">
        <v>18</v>
      </c>
      <c r="E14" s="4">
        <v>2</v>
      </c>
      <c r="F14" s="4">
        <v>3</v>
      </c>
      <c r="G14" s="4">
        <v>9</v>
      </c>
      <c r="H14" s="4">
        <v>32</v>
      </c>
      <c r="I14" s="4">
        <v>14</v>
      </c>
      <c r="J14">
        <f t="shared" si="0"/>
        <v>32</v>
      </c>
      <c r="K14" s="7">
        <f t="shared" si="1"/>
        <v>1</v>
      </c>
      <c r="L14" s="7">
        <f t="shared" si="2"/>
        <v>0.4375</v>
      </c>
    </row>
    <row r="15" spans="1:12" x14ac:dyDescent="0.3">
      <c r="A15" s="14">
        <v>14</v>
      </c>
      <c r="B15" s="5" t="s">
        <v>54</v>
      </c>
      <c r="C15" s="4" t="s">
        <v>101</v>
      </c>
      <c r="D15" s="4">
        <v>17</v>
      </c>
      <c r="E15" s="4">
        <v>1</v>
      </c>
      <c r="F15" s="4">
        <v>1</v>
      </c>
      <c r="G15" s="4">
        <v>4</v>
      </c>
      <c r="H15" s="4">
        <v>25</v>
      </c>
      <c r="I15" s="4">
        <v>16</v>
      </c>
      <c r="J15">
        <f t="shared" si="0"/>
        <v>23</v>
      </c>
      <c r="K15" s="7">
        <f t="shared" si="1"/>
        <v>0.92</v>
      </c>
      <c r="L15" s="7">
        <f t="shared" si="2"/>
        <v>0.69565217391304346</v>
      </c>
    </row>
    <row r="16" spans="1:12" x14ac:dyDescent="0.3">
      <c r="A16" s="14">
        <v>15</v>
      </c>
      <c r="B16" s="5" t="s">
        <v>55</v>
      </c>
      <c r="C16" s="4" t="s">
        <v>101</v>
      </c>
      <c r="D16" s="4">
        <v>23</v>
      </c>
      <c r="E16" s="4">
        <v>2</v>
      </c>
      <c r="F16" s="4">
        <v>1</v>
      </c>
      <c r="G16" s="4">
        <v>2</v>
      </c>
      <c r="H16" s="4">
        <v>46</v>
      </c>
      <c r="I16" s="4">
        <v>14</v>
      </c>
      <c r="J16">
        <f t="shared" si="0"/>
        <v>28</v>
      </c>
      <c r="K16" s="7">
        <f t="shared" si="1"/>
        <v>0.60869565217391308</v>
      </c>
      <c r="L16" s="7">
        <f t="shared" si="2"/>
        <v>0.5</v>
      </c>
    </row>
    <row r="17" spans="1:12" x14ac:dyDescent="0.3">
      <c r="A17" s="14">
        <v>16</v>
      </c>
      <c r="B17" s="5" t="s">
        <v>56</v>
      </c>
      <c r="C17" s="4" t="s">
        <v>101</v>
      </c>
      <c r="D17" s="4">
        <v>15</v>
      </c>
      <c r="E17" s="4">
        <v>2</v>
      </c>
      <c r="F17" s="4">
        <v>3</v>
      </c>
      <c r="G17" s="4">
        <v>0</v>
      </c>
      <c r="H17" s="4">
        <v>37</v>
      </c>
      <c r="I17" s="4">
        <v>13</v>
      </c>
      <c r="J17">
        <f t="shared" si="0"/>
        <v>20</v>
      </c>
      <c r="K17" s="7">
        <f t="shared" si="1"/>
        <v>0.54054054054054057</v>
      </c>
      <c r="L17" s="7">
        <f t="shared" si="2"/>
        <v>0.65</v>
      </c>
    </row>
    <row r="18" spans="1:12" x14ac:dyDescent="0.3">
      <c r="A18" s="14">
        <v>17</v>
      </c>
      <c r="B18" s="5" t="s">
        <v>57</v>
      </c>
      <c r="C18" s="4" t="s">
        <v>101</v>
      </c>
      <c r="D18" s="4">
        <v>17</v>
      </c>
      <c r="E18" s="4">
        <v>2</v>
      </c>
      <c r="F18" s="4">
        <v>2</v>
      </c>
      <c r="G18" s="4">
        <v>0</v>
      </c>
      <c r="H18" s="4">
        <v>27</v>
      </c>
      <c r="I18" s="4">
        <v>2</v>
      </c>
      <c r="J18">
        <f t="shared" si="0"/>
        <v>21</v>
      </c>
      <c r="K18" s="7">
        <f t="shared" si="1"/>
        <v>0.77777777777777779</v>
      </c>
      <c r="L18" s="7">
        <f t="shared" si="2"/>
        <v>9.5238095238095233E-2</v>
      </c>
    </row>
    <row r="19" spans="1:12" x14ac:dyDescent="0.3">
      <c r="A19" s="14">
        <v>18</v>
      </c>
      <c r="B19" s="5" t="s">
        <v>58</v>
      </c>
      <c r="C19" s="4" t="s">
        <v>101</v>
      </c>
      <c r="D19" s="4">
        <v>25</v>
      </c>
      <c r="E19" s="4">
        <v>2</v>
      </c>
      <c r="F19" s="4">
        <v>11</v>
      </c>
      <c r="G19" s="4">
        <v>3</v>
      </c>
      <c r="H19" s="4">
        <v>45</v>
      </c>
      <c r="I19" s="4">
        <v>16</v>
      </c>
      <c r="J19">
        <f t="shared" si="0"/>
        <v>41</v>
      </c>
      <c r="K19" s="7">
        <f t="shared" si="1"/>
        <v>0.91111111111111109</v>
      </c>
      <c r="L19" s="7">
        <f t="shared" si="2"/>
        <v>0.3902439024390244</v>
      </c>
    </row>
    <row r="20" spans="1:12" x14ac:dyDescent="0.3">
      <c r="A20" s="14">
        <v>19</v>
      </c>
      <c r="B20" s="5" t="s">
        <v>59</v>
      </c>
      <c r="C20" s="4" t="s">
        <v>101</v>
      </c>
      <c r="D20" s="4">
        <v>23</v>
      </c>
      <c r="E20" s="4">
        <v>4</v>
      </c>
      <c r="F20" s="4">
        <v>3</v>
      </c>
      <c r="G20" s="4">
        <v>2</v>
      </c>
      <c r="H20" s="4">
        <v>40</v>
      </c>
      <c r="I20" s="4">
        <v>2</v>
      </c>
      <c r="J20">
        <f t="shared" si="0"/>
        <v>32</v>
      </c>
      <c r="K20" s="7">
        <f t="shared" si="1"/>
        <v>0.8</v>
      </c>
      <c r="L20" s="7">
        <f t="shared" si="2"/>
        <v>6.25E-2</v>
      </c>
    </row>
    <row r="21" spans="1:12" x14ac:dyDescent="0.3">
      <c r="A21" s="14">
        <v>20</v>
      </c>
      <c r="B21" s="5" t="s">
        <v>60</v>
      </c>
      <c r="C21" s="4" t="s">
        <v>101</v>
      </c>
      <c r="D21" s="4">
        <v>14</v>
      </c>
      <c r="E21" s="4">
        <v>2</v>
      </c>
      <c r="F21" s="4">
        <v>4</v>
      </c>
      <c r="G21" s="4">
        <v>5</v>
      </c>
      <c r="H21" s="4">
        <v>37</v>
      </c>
      <c r="I21" s="4">
        <v>5</v>
      </c>
      <c r="J21">
        <f t="shared" si="0"/>
        <v>25</v>
      </c>
      <c r="K21" s="7">
        <f t="shared" si="1"/>
        <v>0.67567567567567566</v>
      </c>
      <c r="L21" s="7">
        <f t="shared" si="2"/>
        <v>0.2</v>
      </c>
    </row>
    <row r="22" spans="1:12" x14ac:dyDescent="0.3">
      <c r="A22" s="14">
        <v>21</v>
      </c>
      <c r="B22" s="5" t="s">
        <v>61</v>
      </c>
      <c r="C22" s="4" t="s">
        <v>38</v>
      </c>
      <c r="D22" s="4">
        <v>12</v>
      </c>
      <c r="E22" s="4">
        <v>0</v>
      </c>
      <c r="F22" s="4">
        <v>3</v>
      </c>
      <c r="G22" s="4">
        <v>2</v>
      </c>
      <c r="H22" s="4">
        <v>38</v>
      </c>
      <c r="I22" s="4">
        <v>10</v>
      </c>
      <c r="J22">
        <f t="shared" si="0"/>
        <v>17</v>
      </c>
      <c r="K22" s="7">
        <f t="shared" si="1"/>
        <v>0.44736842105263158</v>
      </c>
      <c r="L22" s="7">
        <f t="shared" si="2"/>
        <v>0.58823529411764708</v>
      </c>
    </row>
    <row r="23" spans="1:12" x14ac:dyDescent="0.3">
      <c r="A23" s="14">
        <v>22</v>
      </c>
      <c r="B23" s="5" t="s">
        <v>62</v>
      </c>
      <c r="C23" s="4" t="s">
        <v>38</v>
      </c>
      <c r="D23" s="4">
        <v>11</v>
      </c>
      <c r="E23" s="4">
        <v>2</v>
      </c>
      <c r="F23" s="4">
        <v>1</v>
      </c>
      <c r="G23" s="4">
        <v>1</v>
      </c>
      <c r="H23" s="4">
        <v>40</v>
      </c>
      <c r="I23" s="4">
        <v>6</v>
      </c>
      <c r="J23">
        <f t="shared" si="0"/>
        <v>15</v>
      </c>
      <c r="K23" s="7">
        <f t="shared" si="1"/>
        <v>0.375</v>
      </c>
      <c r="L23" s="7">
        <f t="shared" si="2"/>
        <v>0.4</v>
      </c>
    </row>
    <row r="24" spans="1:12" x14ac:dyDescent="0.3">
      <c r="A24" s="14">
        <v>23</v>
      </c>
      <c r="B24" s="5" t="s">
        <v>63</v>
      </c>
      <c r="C24" s="4" t="s">
        <v>38</v>
      </c>
      <c r="D24" s="4">
        <v>15</v>
      </c>
      <c r="E24" s="4">
        <v>2</v>
      </c>
      <c r="F24" s="4">
        <v>1</v>
      </c>
      <c r="G24" s="4">
        <v>1</v>
      </c>
      <c r="H24" s="4">
        <v>25</v>
      </c>
      <c r="I24" s="4">
        <v>5</v>
      </c>
      <c r="J24">
        <f t="shared" si="0"/>
        <v>19</v>
      </c>
      <c r="K24" s="7">
        <f t="shared" si="1"/>
        <v>0.76</v>
      </c>
      <c r="L24" s="7">
        <f t="shared" si="2"/>
        <v>0.26315789473684209</v>
      </c>
    </row>
    <row r="25" spans="1:12" x14ac:dyDescent="0.3">
      <c r="A25" s="14">
        <v>24</v>
      </c>
      <c r="B25" s="5" t="s">
        <v>64</v>
      </c>
      <c r="C25" s="4" t="s">
        <v>38</v>
      </c>
      <c r="D25" s="4">
        <v>20</v>
      </c>
      <c r="E25" s="4">
        <v>0</v>
      </c>
      <c r="F25" s="4">
        <v>2</v>
      </c>
      <c r="G25" s="4">
        <v>5</v>
      </c>
      <c r="H25" s="4">
        <v>36</v>
      </c>
      <c r="I25" s="4">
        <v>4</v>
      </c>
      <c r="J25">
        <f t="shared" si="0"/>
        <v>27</v>
      </c>
      <c r="K25" s="7">
        <f t="shared" si="1"/>
        <v>0.75</v>
      </c>
      <c r="L25" s="7">
        <f t="shared" si="2"/>
        <v>0.14814814814814814</v>
      </c>
    </row>
    <row r="26" spans="1:12" x14ac:dyDescent="0.3">
      <c r="A26" s="14">
        <v>25</v>
      </c>
      <c r="B26" s="5" t="s">
        <v>65</v>
      </c>
      <c r="C26" s="4" t="s">
        <v>38</v>
      </c>
      <c r="D26" s="4">
        <v>11</v>
      </c>
      <c r="E26" s="4">
        <v>3</v>
      </c>
      <c r="F26" s="4">
        <v>1</v>
      </c>
      <c r="G26" s="4">
        <v>5</v>
      </c>
      <c r="H26" s="4">
        <v>27</v>
      </c>
      <c r="I26" s="4">
        <v>13</v>
      </c>
      <c r="J26">
        <f t="shared" si="0"/>
        <v>20</v>
      </c>
      <c r="K26" s="7">
        <f t="shared" si="1"/>
        <v>0.7407407407407407</v>
      </c>
      <c r="L26" s="7">
        <f t="shared" si="2"/>
        <v>0.65</v>
      </c>
    </row>
    <row r="27" spans="1:12" x14ac:dyDescent="0.3">
      <c r="A27" s="14">
        <v>26</v>
      </c>
      <c r="B27" s="5" t="s">
        <v>66</v>
      </c>
      <c r="C27" s="4" t="s">
        <v>38</v>
      </c>
      <c r="D27" s="4">
        <v>15</v>
      </c>
      <c r="E27" s="4">
        <v>2</v>
      </c>
      <c r="F27" s="4">
        <v>4</v>
      </c>
      <c r="G27" s="4">
        <v>3</v>
      </c>
      <c r="H27" s="4">
        <v>48</v>
      </c>
      <c r="I27" s="4">
        <v>16</v>
      </c>
      <c r="J27">
        <f t="shared" si="0"/>
        <v>24</v>
      </c>
      <c r="K27" s="7">
        <f t="shared" si="1"/>
        <v>0.5</v>
      </c>
      <c r="L27" s="7">
        <f t="shared" si="2"/>
        <v>0.66666666666666663</v>
      </c>
    </row>
    <row r="28" spans="1:12" x14ac:dyDescent="0.3">
      <c r="A28" s="14">
        <v>27</v>
      </c>
      <c r="B28" s="5" t="s">
        <v>67</v>
      </c>
      <c r="C28" s="4" t="s">
        <v>38</v>
      </c>
      <c r="D28" s="4">
        <v>12</v>
      </c>
      <c r="E28" s="4">
        <v>6</v>
      </c>
      <c r="F28" s="4">
        <v>3</v>
      </c>
      <c r="G28" s="4">
        <v>4</v>
      </c>
      <c r="H28" s="4">
        <v>31</v>
      </c>
      <c r="I28" s="4">
        <v>17</v>
      </c>
      <c r="J28">
        <f t="shared" si="0"/>
        <v>25</v>
      </c>
      <c r="K28" s="7">
        <f t="shared" si="1"/>
        <v>0.80645161290322576</v>
      </c>
      <c r="L28" s="7">
        <f t="shared" si="2"/>
        <v>0.68</v>
      </c>
    </row>
    <row r="29" spans="1:12" x14ac:dyDescent="0.3">
      <c r="A29" s="14">
        <v>28</v>
      </c>
      <c r="B29" s="5" t="s">
        <v>68</v>
      </c>
      <c r="C29" s="4" t="s">
        <v>38</v>
      </c>
      <c r="D29" s="4">
        <v>25</v>
      </c>
      <c r="E29" s="4">
        <v>7</v>
      </c>
      <c r="F29" s="4">
        <v>2</v>
      </c>
      <c r="G29" s="4">
        <v>0</v>
      </c>
      <c r="H29" s="4">
        <v>47</v>
      </c>
      <c r="I29" s="4">
        <v>13</v>
      </c>
      <c r="J29">
        <f t="shared" si="0"/>
        <v>34</v>
      </c>
      <c r="K29" s="7">
        <f t="shared" si="1"/>
        <v>0.72340425531914898</v>
      </c>
      <c r="L29" s="7">
        <f t="shared" si="2"/>
        <v>0.38235294117647056</v>
      </c>
    </row>
    <row r="30" spans="1:12" x14ac:dyDescent="0.3">
      <c r="A30" s="14">
        <v>29</v>
      </c>
      <c r="B30" s="5" t="s">
        <v>69</v>
      </c>
      <c r="C30" s="4" t="s">
        <v>38</v>
      </c>
      <c r="D30" s="4">
        <v>26</v>
      </c>
      <c r="E30" s="4">
        <v>2</v>
      </c>
      <c r="F30" s="4">
        <v>2</v>
      </c>
      <c r="G30" s="4">
        <v>1</v>
      </c>
      <c r="H30" s="4">
        <v>31</v>
      </c>
      <c r="I30" s="4">
        <v>19</v>
      </c>
      <c r="J30">
        <f t="shared" si="0"/>
        <v>31</v>
      </c>
      <c r="K30" s="7">
        <f t="shared" si="1"/>
        <v>1</v>
      </c>
      <c r="L30" s="7">
        <f t="shared" si="2"/>
        <v>0.61290322580645162</v>
      </c>
    </row>
    <row r="31" spans="1:12" x14ac:dyDescent="0.3">
      <c r="A31" s="14">
        <v>30</v>
      </c>
      <c r="B31" s="5" t="s">
        <v>70</v>
      </c>
      <c r="C31" s="4" t="s">
        <v>38</v>
      </c>
      <c r="D31" s="4">
        <v>20</v>
      </c>
      <c r="E31" s="4">
        <v>3</v>
      </c>
      <c r="F31" s="4">
        <v>12</v>
      </c>
      <c r="G31" s="4">
        <v>2</v>
      </c>
      <c r="H31" s="4">
        <v>40</v>
      </c>
      <c r="I31" s="4">
        <v>15</v>
      </c>
      <c r="J31">
        <f t="shared" si="0"/>
        <v>37</v>
      </c>
      <c r="K31" s="7">
        <f t="shared" si="1"/>
        <v>0.92500000000000004</v>
      </c>
      <c r="L31" s="7">
        <f t="shared" si="2"/>
        <v>0.40540540540540543</v>
      </c>
    </row>
    <row r="32" spans="1:12" x14ac:dyDescent="0.3">
      <c r="A32" s="14">
        <v>31</v>
      </c>
      <c r="B32" s="5" t="s">
        <v>71</v>
      </c>
      <c r="C32" s="4" t="s">
        <v>39</v>
      </c>
      <c r="D32" s="4">
        <v>13</v>
      </c>
      <c r="E32" s="4">
        <v>4</v>
      </c>
      <c r="F32" s="4">
        <v>3</v>
      </c>
      <c r="G32" s="4">
        <v>3</v>
      </c>
      <c r="H32" s="4">
        <v>25</v>
      </c>
      <c r="I32" s="4">
        <v>16</v>
      </c>
      <c r="J32">
        <f t="shared" si="0"/>
        <v>23</v>
      </c>
      <c r="K32" s="7">
        <f t="shared" si="1"/>
        <v>0.92</v>
      </c>
      <c r="L32" s="7">
        <f t="shared" si="2"/>
        <v>0.69565217391304346</v>
      </c>
    </row>
    <row r="33" spans="1:12" x14ac:dyDescent="0.3">
      <c r="A33" s="14">
        <v>32</v>
      </c>
      <c r="B33" s="5" t="s">
        <v>72</v>
      </c>
      <c r="C33" s="4" t="s">
        <v>39</v>
      </c>
      <c r="D33" s="4">
        <v>20</v>
      </c>
      <c r="E33" s="4">
        <v>6</v>
      </c>
      <c r="F33" s="4">
        <v>2</v>
      </c>
      <c r="G33" s="4">
        <v>1</v>
      </c>
      <c r="H33" s="4">
        <v>38</v>
      </c>
      <c r="I33" s="4">
        <v>13</v>
      </c>
      <c r="J33">
        <f t="shared" si="0"/>
        <v>29</v>
      </c>
      <c r="K33" s="7">
        <f t="shared" si="1"/>
        <v>0.76315789473684215</v>
      </c>
      <c r="L33" s="7">
        <f t="shared" si="2"/>
        <v>0.44827586206896552</v>
      </c>
    </row>
    <row r="34" spans="1:12" x14ac:dyDescent="0.3">
      <c r="A34" s="14">
        <v>33</v>
      </c>
      <c r="B34" s="5" t="s">
        <v>73</v>
      </c>
      <c r="C34" s="4" t="s">
        <v>39</v>
      </c>
      <c r="D34" s="4">
        <v>17</v>
      </c>
      <c r="E34" s="4">
        <v>3</v>
      </c>
      <c r="F34" s="4">
        <v>1</v>
      </c>
      <c r="G34" s="4">
        <v>1</v>
      </c>
      <c r="H34" s="4">
        <v>31</v>
      </c>
      <c r="I34" s="4">
        <v>13</v>
      </c>
      <c r="J34">
        <f t="shared" ref="J34:J97" si="3">H1_+H2_+H3_+H4_</f>
        <v>22</v>
      </c>
      <c r="K34" s="7">
        <f t="shared" ref="K34:K97" si="4">TOT_HITS/VAB</f>
        <v>0.70967741935483875</v>
      </c>
      <c r="L34" s="7">
        <f t="shared" ref="L34:L97" si="5">Carreras/TOT_HITS</f>
        <v>0.59090909090909094</v>
      </c>
    </row>
    <row r="35" spans="1:12" x14ac:dyDescent="0.3">
      <c r="A35" s="14">
        <v>34</v>
      </c>
      <c r="B35" s="5" t="s">
        <v>74</v>
      </c>
      <c r="C35" s="4" t="s">
        <v>39</v>
      </c>
      <c r="D35" s="4">
        <v>14</v>
      </c>
      <c r="E35" s="4">
        <v>6</v>
      </c>
      <c r="F35" s="4">
        <v>0</v>
      </c>
      <c r="G35" s="4">
        <v>6</v>
      </c>
      <c r="H35" s="4">
        <v>40</v>
      </c>
      <c r="I35" s="4">
        <v>18</v>
      </c>
      <c r="J35">
        <f t="shared" si="3"/>
        <v>26</v>
      </c>
      <c r="K35" s="7">
        <f t="shared" si="4"/>
        <v>0.65</v>
      </c>
      <c r="L35" s="7">
        <f t="shared" si="5"/>
        <v>0.69230769230769229</v>
      </c>
    </row>
    <row r="36" spans="1:12" x14ac:dyDescent="0.3">
      <c r="A36" s="14">
        <v>35</v>
      </c>
      <c r="B36" s="5" t="s">
        <v>75</v>
      </c>
      <c r="C36" s="4" t="s">
        <v>39</v>
      </c>
      <c r="D36" s="4">
        <v>16</v>
      </c>
      <c r="E36" s="4">
        <v>3</v>
      </c>
      <c r="F36" s="4">
        <v>1</v>
      </c>
      <c r="G36" s="4">
        <v>1</v>
      </c>
      <c r="H36" s="4">
        <v>32</v>
      </c>
      <c r="I36" s="4">
        <v>16</v>
      </c>
      <c r="J36">
        <f t="shared" si="3"/>
        <v>21</v>
      </c>
      <c r="K36" s="7">
        <f t="shared" si="4"/>
        <v>0.65625</v>
      </c>
      <c r="L36" s="7">
        <f t="shared" si="5"/>
        <v>0.76190476190476186</v>
      </c>
    </row>
    <row r="37" spans="1:12" x14ac:dyDescent="0.3">
      <c r="A37" s="14">
        <v>36</v>
      </c>
      <c r="B37" s="5" t="s">
        <v>76</v>
      </c>
      <c r="C37" s="4" t="s">
        <v>39</v>
      </c>
      <c r="D37" s="4">
        <v>14</v>
      </c>
      <c r="E37" s="4">
        <v>6</v>
      </c>
      <c r="F37" s="4">
        <v>3</v>
      </c>
      <c r="G37" s="4">
        <v>2</v>
      </c>
      <c r="H37" s="4">
        <v>32</v>
      </c>
      <c r="I37" s="4">
        <v>4</v>
      </c>
      <c r="J37">
        <f t="shared" si="3"/>
        <v>25</v>
      </c>
      <c r="K37" s="7">
        <f t="shared" si="4"/>
        <v>0.78125</v>
      </c>
      <c r="L37" s="7">
        <f t="shared" si="5"/>
        <v>0.16</v>
      </c>
    </row>
    <row r="38" spans="1:12" x14ac:dyDescent="0.3">
      <c r="A38" s="14">
        <v>37</v>
      </c>
      <c r="B38" s="5" t="s">
        <v>77</v>
      </c>
      <c r="C38" s="4" t="s">
        <v>39</v>
      </c>
      <c r="D38" s="4">
        <v>21</v>
      </c>
      <c r="E38" s="4">
        <v>4</v>
      </c>
      <c r="F38" s="4">
        <v>5</v>
      </c>
      <c r="G38" s="4">
        <v>2</v>
      </c>
      <c r="H38" s="4">
        <v>37</v>
      </c>
      <c r="I38" s="4">
        <v>6</v>
      </c>
      <c r="J38">
        <f t="shared" si="3"/>
        <v>32</v>
      </c>
      <c r="K38" s="7">
        <f t="shared" si="4"/>
        <v>0.86486486486486491</v>
      </c>
      <c r="L38" s="7">
        <f t="shared" si="5"/>
        <v>0.1875</v>
      </c>
    </row>
    <row r="39" spans="1:12" x14ac:dyDescent="0.3">
      <c r="A39" s="14">
        <v>38</v>
      </c>
      <c r="B39" s="5" t="s">
        <v>78</v>
      </c>
      <c r="C39" s="4" t="s">
        <v>39</v>
      </c>
      <c r="D39" s="4">
        <v>13</v>
      </c>
      <c r="E39" s="4">
        <v>3</v>
      </c>
      <c r="F39" s="4">
        <v>4</v>
      </c>
      <c r="G39" s="4">
        <v>1</v>
      </c>
      <c r="H39" s="4">
        <v>25</v>
      </c>
      <c r="I39" s="4">
        <v>8</v>
      </c>
      <c r="J39">
        <f t="shared" si="3"/>
        <v>21</v>
      </c>
      <c r="K39" s="7">
        <f t="shared" si="4"/>
        <v>0.84</v>
      </c>
      <c r="L39" s="7">
        <f t="shared" si="5"/>
        <v>0.38095238095238093</v>
      </c>
    </row>
    <row r="40" spans="1:12" x14ac:dyDescent="0.3">
      <c r="A40" s="14">
        <v>39</v>
      </c>
      <c r="B40" s="5" t="s">
        <v>79</v>
      </c>
      <c r="C40" s="4" t="s">
        <v>39</v>
      </c>
      <c r="D40" s="4">
        <v>19</v>
      </c>
      <c r="E40" s="4">
        <v>1</v>
      </c>
      <c r="F40" s="4">
        <v>2</v>
      </c>
      <c r="G40" s="4">
        <v>1</v>
      </c>
      <c r="H40" s="4">
        <v>41</v>
      </c>
      <c r="I40" s="4">
        <v>7</v>
      </c>
      <c r="J40">
        <f t="shared" si="3"/>
        <v>23</v>
      </c>
      <c r="K40" s="7">
        <f t="shared" si="4"/>
        <v>0.56097560975609762</v>
      </c>
      <c r="L40" s="7">
        <f t="shared" si="5"/>
        <v>0.30434782608695654</v>
      </c>
    </row>
    <row r="41" spans="1:12" x14ac:dyDescent="0.3">
      <c r="A41" s="14">
        <v>40</v>
      </c>
      <c r="B41" s="5" t="s">
        <v>80</v>
      </c>
      <c r="C41" s="4" t="s">
        <v>39</v>
      </c>
      <c r="D41" s="4">
        <v>17</v>
      </c>
      <c r="E41" s="4">
        <v>6</v>
      </c>
      <c r="F41" s="4">
        <v>4</v>
      </c>
      <c r="G41" s="4">
        <v>1</v>
      </c>
      <c r="H41" s="4">
        <v>36</v>
      </c>
      <c r="I41" s="4">
        <v>6</v>
      </c>
      <c r="J41">
        <f t="shared" si="3"/>
        <v>28</v>
      </c>
      <c r="K41" s="7">
        <f t="shared" si="4"/>
        <v>0.77777777777777779</v>
      </c>
      <c r="L41" s="7">
        <f t="shared" si="5"/>
        <v>0.21428571428571427</v>
      </c>
    </row>
    <row r="42" spans="1:12" x14ac:dyDescent="0.3">
      <c r="A42" s="14">
        <v>41</v>
      </c>
      <c r="B42" s="5" t="s">
        <v>81</v>
      </c>
      <c r="C42" s="4" t="s">
        <v>102</v>
      </c>
      <c r="D42" s="4">
        <v>14</v>
      </c>
      <c r="E42" s="4">
        <v>5</v>
      </c>
      <c r="F42" s="4">
        <v>1</v>
      </c>
      <c r="G42" s="4">
        <v>2</v>
      </c>
      <c r="H42" s="4">
        <v>31</v>
      </c>
      <c r="I42" s="4">
        <v>5</v>
      </c>
      <c r="J42">
        <f t="shared" si="3"/>
        <v>22</v>
      </c>
      <c r="K42" s="7">
        <f t="shared" si="4"/>
        <v>0.70967741935483875</v>
      </c>
      <c r="L42" s="7">
        <f t="shared" si="5"/>
        <v>0.22727272727272727</v>
      </c>
    </row>
    <row r="43" spans="1:12" x14ac:dyDescent="0.3">
      <c r="A43" s="14">
        <v>42</v>
      </c>
      <c r="B43" s="5" t="s">
        <v>82</v>
      </c>
      <c r="C43" s="4" t="s">
        <v>102</v>
      </c>
      <c r="D43" s="4">
        <v>6</v>
      </c>
      <c r="E43" s="4">
        <v>3</v>
      </c>
      <c r="F43" s="4">
        <v>4</v>
      </c>
      <c r="G43" s="4">
        <v>3</v>
      </c>
      <c r="H43" s="4">
        <v>26</v>
      </c>
      <c r="I43" s="4">
        <v>16</v>
      </c>
      <c r="J43">
        <f t="shared" si="3"/>
        <v>16</v>
      </c>
      <c r="K43" s="7">
        <f t="shared" si="4"/>
        <v>0.61538461538461542</v>
      </c>
      <c r="L43" s="7">
        <f t="shared" si="5"/>
        <v>1</v>
      </c>
    </row>
    <row r="44" spans="1:12" x14ac:dyDescent="0.3">
      <c r="A44" s="14">
        <v>43</v>
      </c>
      <c r="B44" s="5" t="s">
        <v>83</v>
      </c>
      <c r="C44" s="4" t="s">
        <v>102</v>
      </c>
      <c r="D44" s="4">
        <v>12</v>
      </c>
      <c r="E44" s="4">
        <v>3</v>
      </c>
      <c r="F44" s="4">
        <v>1</v>
      </c>
      <c r="G44" s="4">
        <v>4</v>
      </c>
      <c r="H44" s="4">
        <v>41</v>
      </c>
      <c r="I44" s="4">
        <v>12</v>
      </c>
      <c r="J44">
        <f t="shared" si="3"/>
        <v>20</v>
      </c>
      <c r="K44" s="7">
        <f t="shared" si="4"/>
        <v>0.48780487804878048</v>
      </c>
      <c r="L44" s="7">
        <f t="shared" si="5"/>
        <v>0.6</v>
      </c>
    </row>
    <row r="45" spans="1:12" x14ac:dyDescent="0.3">
      <c r="A45" s="14">
        <v>44</v>
      </c>
      <c r="B45" s="5" t="s">
        <v>84</v>
      </c>
      <c r="C45" s="4" t="s">
        <v>102</v>
      </c>
      <c r="D45" s="4">
        <v>17</v>
      </c>
      <c r="E45" s="4">
        <v>4</v>
      </c>
      <c r="F45" s="4">
        <v>6</v>
      </c>
      <c r="G45" s="4">
        <v>1</v>
      </c>
      <c r="H45" s="4">
        <v>37</v>
      </c>
      <c r="I45" s="4">
        <v>18</v>
      </c>
      <c r="J45">
        <f t="shared" si="3"/>
        <v>28</v>
      </c>
      <c r="K45" s="7">
        <f t="shared" si="4"/>
        <v>0.7567567567567568</v>
      </c>
      <c r="L45" s="7">
        <f t="shared" si="5"/>
        <v>0.6428571428571429</v>
      </c>
    </row>
    <row r="46" spans="1:12" x14ac:dyDescent="0.3">
      <c r="A46" s="14">
        <v>45</v>
      </c>
      <c r="B46" s="5" t="s">
        <v>85</v>
      </c>
      <c r="C46" s="4" t="s">
        <v>102</v>
      </c>
      <c r="D46" s="4">
        <v>16</v>
      </c>
      <c r="E46" s="4">
        <v>3</v>
      </c>
      <c r="F46" s="4">
        <v>0</v>
      </c>
      <c r="G46" s="4">
        <v>7</v>
      </c>
      <c r="H46" s="4">
        <v>30</v>
      </c>
      <c r="I46" s="4">
        <v>10</v>
      </c>
      <c r="J46">
        <f t="shared" si="3"/>
        <v>26</v>
      </c>
      <c r="K46" s="7">
        <f t="shared" si="4"/>
        <v>0.8666666666666667</v>
      </c>
      <c r="L46" s="7">
        <f t="shared" si="5"/>
        <v>0.38461538461538464</v>
      </c>
    </row>
    <row r="47" spans="1:12" x14ac:dyDescent="0.3">
      <c r="A47" s="14">
        <v>46</v>
      </c>
      <c r="B47" s="5" t="s">
        <v>86</v>
      </c>
      <c r="C47" s="4" t="s">
        <v>102</v>
      </c>
      <c r="D47" s="4">
        <v>18</v>
      </c>
      <c r="E47" s="4">
        <v>6</v>
      </c>
      <c r="F47" s="4">
        <v>5</v>
      </c>
      <c r="G47" s="4">
        <v>3</v>
      </c>
      <c r="H47" s="4">
        <v>42</v>
      </c>
      <c r="I47" s="4">
        <v>3</v>
      </c>
      <c r="J47">
        <f t="shared" si="3"/>
        <v>32</v>
      </c>
      <c r="K47" s="7">
        <f t="shared" si="4"/>
        <v>0.76190476190476186</v>
      </c>
      <c r="L47" s="7">
        <f t="shared" si="5"/>
        <v>9.375E-2</v>
      </c>
    </row>
    <row r="48" spans="1:12" x14ac:dyDescent="0.3">
      <c r="A48" s="14">
        <v>47</v>
      </c>
      <c r="B48" s="5" t="s">
        <v>87</v>
      </c>
      <c r="C48" s="4" t="s">
        <v>102</v>
      </c>
      <c r="D48" s="4">
        <v>20</v>
      </c>
      <c r="E48" s="4">
        <v>7</v>
      </c>
      <c r="F48" s="4">
        <v>1</v>
      </c>
      <c r="G48" s="4">
        <v>1</v>
      </c>
      <c r="H48" s="4">
        <v>31</v>
      </c>
      <c r="I48" s="4">
        <v>4</v>
      </c>
      <c r="J48">
        <f t="shared" si="3"/>
        <v>29</v>
      </c>
      <c r="K48" s="7">
        <f t="shared" si="4"/>
        <v>0.93548387096774188</v>
      </c>
      <c r="L48" s="7">
        <f t="shared" si="5"/>
        <v>0.13793103448275862</v>
      </c>
    </row>
    <row r="49" spans="1:12" x14ac:dyDescent="0.3">
      <c r="A49" s="14">
        <v>48</v>
      </c>
      <c r="B49" s="5" t="s">
        <v>88</v>
      </c>
      <c r="C49" s="4" t="s">
        <v>102</v>
      </c>
      <c r="D49" s="4">
        <v>28</v>
      </c>
      <c r="E49" s="4">
        <v>8</v>
      </c>
      <c r="F49" s="4">
        <v>2</v>
      </c>
      <c r="G49" s="4">
        <v>1</v>
      </c>
      <c r="H49" s="4">
        <v>40</v>
      </c>
      <c r="I49" s="4">
        <v>16</v>
      </c>
      <c r="J49">
        <f t="shared" si="3"/>
        <v>39</v>
      </c>
      <c r="K49" s="7">
        <f t="shared" si="4"/>
        <v>0.97499999999999998</v>
      </c>
      <c r="L49" s="7">
        <f t="shared" si="5"/>
        <v>0.41025641025641024</v>
      </c>
    </row>
    <row r="50" spans="1:12" x14ac:dyDescent="0.3">
      <c r="A50" s="14">
        <v>49</v>
      </c>
      <c r="B50" s="5" t="s">
        <v>89</v>
      </c>
      <c r="C50" s="4" t="s">
        <v>102</v>
      </c>
      <c r="D50" s="4">
        <v>21</v>
      </c>
      <c r="E50" s="4">
        <v>3</v>
      </c>
      <c r="F50" s="4">
        <v>2</v>
      </c>
      <c r="G50" s="4">
        <v>0</v>
      </c>
      <c r="H50" s="4">
        <v>41</v>
      </c>
      <c r="I50" s="4">
        <v>2</v>
      </c>
      <c r="J50">
        <f t="shared" si="3"/>
        <v>26</v>
      </c>
      <c r="K50" s="7">
        <f t="shared" si="4"/>
        <v>0.63414634146341464</v>
      </c>
      <c r="L50" s="7">
        <f t="shared" si="5"/>
        <v>7.6923076923076927E-2</v>
      </c>
    </row>
    <row r="51" spans="1:12" x14ac:dyDescent="0.3">
      <c r="A51" s="14">
        <v>50</v>
      </c>
      <c r="B51" s="5" t="s">
        <v>90</v>
      </c>
      <c r="C51" s="4" t="s">
        <v>102</v>
      </c>
      <c r="D51" s="4">
        <v>16</v>
      </c>
      <c r="E51" s="4">
        <v>2</v>
      </c>
      <c r="F51" s="4">
        <v>0</v>
      </c>
      <c r="G51" s="4">
        <v>1</v>
      </c>
      <c r="H51" s="4">
        <v>32</v>
      </c>
      <c r="I51" s="4">
        <v>8</v>
      </c>
      <c r="J51">
        <f t="shared" si="3"/>
        <v>19</v>
      </c>
      <c r="K51" s="7">
        <f t="shared" si="4"/>
        <v>0.59375</v>
      </c>
      <c r="L51" s="7">
        <f t="shared" si="5"/>
        <v>0.42105263157894735</v>
      </c>
    </row>
    <row r="52" spans="1:12" x14ac:dyDescent="0.3">
      <c r="A52" s="14">
        <v>51</v>
      </c>
      <c r="B52" s="5" t="s">
        <v>91</v>
      </c>
      <c r="C52" s="5" t="s">
        <v>103</v>
      </c>
      <c r="D52" s="4">
        <v>15</v>
      </c>
      <c r="E52" s="4">
        <v>3</v>
      </c>
      <c r="F52" s="4">
        <v>4</v>
      </c>
      <c r="G52" s="4">
        <v>0</v>
      </c>
      <c r="H52" s="4">
        <v>48</v>
      </c>
      <c r="I52" s="4">
        <v>9</v>
      </c>
      <c r="J52">
        <f t="shared" si="3"/>
        <v>22</v>
      </c>
      <c r="K52" s="7">
        <f t="shared" si="4"/>
        <v>0.45833333333333331</v>
      </c>
      <c r="L52" s="7">
        <f t="shared" si="5"/>
        <v>0.40909090909090912</v>
      </c>
    </row>
    <row r="53" spans="1:12" x14ac:dyDescent="0.3">
      <c r="A53" s="14">
        <v>52</v>
      </c>
      <c r="B53" s="5" t="s">
        <v>92</v>
      </c>
      <c r="C53" s="5" t="s">
        <v>103</v>
      </c>
      <c r="D53" s="4">
        <v>19</v>
      </c>
      <c r="E53" s="4">
        <v>1</v>
      </c>
      <c r="F53" s="4">
        <v>1</v>
      </c>
      <c r="G53" s="4">
        <v>1</v>
      </c>
      <c r="H53" s="4">
        <v>25</v>
      </c>
      <c r="I53" s="4">
        <v>14</v>
      </c>
      <c r="J53">
        <f t="shared" si="3"/>
        <v>22</v>
      </c>
      <c r="K53" s="7">
        <f t="shared" si="4"/>
        <v>0.88</v>
      </c>
      <c r="L53" s="7">
        <f t="shared" si="5"/>
        <v>0.63636363636363635</v>
      </c>
    </row>
    <row r="54" spans="1:12" x14ac:dyDescent="0.3">
      <c r="A54" s="14">
        <v>53</v>
      </c>
      <c r="B54" s="5" t="s">
        <v>93</v>
      </c>
      <c r="C54" s="5" t="s">
        <v>103</v>
      </c>
      <c r="D54" s="4">
        <v>17</v>
      </c>
      <c r="E54" s="4">
        <v>1</v>
      </c>
      <c r="F54" s="4">
        <v>2</v>
      </c>
      <c r="G54" s="4">
        <v>1</v>
      </c>
      <c r="H54" s="4">
        <v>36</v>
      </c>
      <c r="I54" s="4">
        <v>18</v>
      </c>
      <c r="J54">
        <f t="shared" si="3"/>
        <v>21</v>
      </c>
      <c r="K54" s="7">
        <f t="shared" si="4"/>
        <v>0.58333333333333337</v>
      </c>
      <c r="L54" s="7">
        <f t="shared" si="5"/>
        <v>0.8571428571428571</v>
      </c>
    </row>
    <row r="55" spans="1:12" x14ac:dyDescent="0.3">
      <c r="A55" s="14">
        <v>54</v>
      </c>
      <c r="B55" s="5" t="s">
        <v>94</v>
      </c>
      <c r="C55" s="5" t="s">
        <v>103</v>
      </c>
      <c r="D55" s="4">
        <v>21</v>
      </c>
      <c r="E55" s="4">
        <v>7</v>
      </c>
      <c r="F55" s="4">
        <v>1</v>
      </c>
      <c r="G55" s="4">
        <v>3</v>
      </c>
      <c r="H55" s="4">
        <v>37</v>
      </c>
      <c r="I55" s="4">
        <v>16</v>
      </c>
      <c r="J55">
        <f t="shared" si="3"/>
        <v>32</v>
      </c>
      <c r="K55" s="7">
        <f t="shared" si="4"/>
        <v>0.86486486486486491</v>
      </c>
      <c r="L55" s="7">
        <f t="shared" si="5"/>
        <v>0.5</v>
      </c>
    </row>
    <row r="56" spans="1:12" x14ac:dyDescent="0.3">
      <c r="A56" s="14">
        <v>55</v>
      </c>
      <c r="B56" s="5" t="s">
        <v>95</v>
      </c>
      <c r="C56" s="5" t="s">
        <v>103</v>
      </c>
      <c r="D56" s="4">
        <v>6</v>
      </c>
      <c r="E56" s="4">
        <v>5</v>
      </c>
      <c r="F56" s="4">
        <v>4</v>
      </c>
      <c r="G56" s="4">
        <v>2</v>
      </c>
      <c r="H56" s="4">
        <v>21</v>
      </c>
      <c r="I56" s="4">
        <v>8</v>
      </c>
      <c r="J56">
        <f t="shared" si="3"/>
        <v>17</v>
      </c>
      <c r="K56" s="7">
        <f t="shared" si="4"/>
        <v>0.80952380952380953</v>
      </c>
      <c r="L56" s="7">
        <f t="shared" si="5"/>
        <v>0.47058823529411764</v>
      </c>
    </row>
    <row r="57" spans="1:12" x14ac:dyDescent="0.3">
      <c r="A57" s="14">
        <v>56</v>
      </c>
      <c r="B57" s="5" t="s">
        <v>96</v>
      </c>
      <c r="C57" s="5" t="s">
        <v>103</v>
      </c>
      <c r="D57" s="4">
        <v>16</v>
      </c>
      <c r="E57" s="4">
        <v>3</v>
      </c>
      <c r="F57" s="4">
        <v>1</v>
      </c>
      <c r="G57" s="4">
        <v>4</v>
      </c>
      <c r="H57" s="4">
        <v>48</v>
      </c>
      <c r="I57" s="4">
        <v>5</v>
      </c>
      <c r="J57">
        <f t="shared" si="3"/>
        <v>24</v>
      </c>
      <c r="K57" s="7">
        <f t="shared" si="4"/>
        <v>0.5</v>
      </c>
      <c r="L57" s="7">
        <f t="shared" si="5"/>
        <v>0.20833333333333334</v>
      </c>
    </row>
    <row r="58" spans="1:12" x14ac:dyDescent="0.3">
      <c r="A58" s="14">
        <v>57</v>
      </c>
      <c r="B58" s="5" t="s">
        <v>97</v>
      </c>
      <c r="C58" s="5" t="s">
        <v>103</v>
      </c>
      <c r="D58" s="4">
        <v>17</v>
      </c>
      <c r="E58" s="4">
        <v>4</v>
      </c>
      <c r="F58" s="4">
        <v>5</v>
      </c>
      <c r="G58" s="4">
        <v>1</v>
      </c>
      <c r="H58" s="4">
        <v>36</v>
      </c>
      <c r="I58" s="4">
        <v>8</v>
      </c>
      <c r="J58">
        <f t="shared" si="3"/>
        <v>27</v>
      </c>
      <c r="K58" s="7">
        <f t="shared" si="4"/>
        <v>0.75</v>
      </c>
      <c r="L58" s="7">
        <f t="shared" si="5"/>
        <v>0.29629629629629628</v>
      </c>
    </row>
    <row r="59" spans="1:12" x14ac:dyDescent="0.3">
      <c r="A59" s="14">
        <v>58</v>
      </c>
      <c r="B59" s="5" t="s">
        <v>98</v>
      </c>
      <c r="C59" s="5" t="s">
        <v>103</v>
      </c>
      <c r="D59" s="4">
        <v>14</v>
      </c>
      <c r="E59" s="4">
        <v>3</v>
      </c>
      <c r="F59" s="4">
        <v>0</v>
      </c>
      <c r="G59" s="4">
        <v>1</v>
      </c>
      <c r="H59" s="4">
        <v>29</v>
      </c>
      <c r="I59" s="4">
        <v>4</v>
      </c>
      <c r="J59">
        <f t="shared" si="3"/>
        <v>18</v>
      </c>
      <c r="K59" s="7">
        <f t="shared" si="4"/>
        <v>0.62068965517241381</v>
      </c>
      <c r="L59" s="7">
        <f t="shared" si="5"/>
        <v>0.22222222222222221</v>
      </c>
    </row>
    <row r="60" spans="1:12" x14ac:dyDescent="0.3">
      <c r="A60" s="14">
        <v>59</v>
      </c>
      <c r="B60" s="5" t="s">
        <v>99</v>
      </c>
      <c r="C60" s="5" t="s">
        <v>103</v>
      </c>
      <c r="D60" s="4">
        <v>20</v>
      </c>
      <c r="E60" s="4">
        <v>6</v>
      </c>
      <c r="F60" s="4">
        <v>5</v>
      </c>
      <c r="G60" s="4">
        <v>3</v>
      </c>
      <c r="H60" s="4">
        <v>42</v>
      </c>
      <c r="I60" s="4">
        <v>6</v>
      </c>
      <c r="J60">
        <f t="shared" si="3"/>
        <v>34</v>
      </c>
      <c r="K60" s="7">
        <f t="shared" si="4"/>
        <v>0.80952380952380953</v>
      </c>
      <c r="L60" s="7">
        <f t="shared" si="5"/>
        <v>0.17647058823529413</v>
      </c>
    </row>
    <row r="61" spans="1:12" x14ac:dyDescent="0.3">
      <c r="A61" s="55">
        <v>60</v>
      </c>
      <c r="B61" s="56" t="s">
        <v>100</v>
      </c>
      <c r="C61" s="57" t="s">
        <v>103</v>
      </c>
      <c r="D61" s="58">
        <v>22</v>
      </c>
      <c r="E61" s="58">
        <v>3</v>
      </c>
      <c r="F61" s="58">
        <v>1</v>
      </c>
      <c r="G61" s="58">
        <v>2</v>
      </c>
      <c r="H61" s="58">
        <v>31</v>
      </c>
      <c r="I61" s="58">
        <v>7</v>
      </c>
      <c r="J61">
        <f t="shared" si="3"/>
        <v>28</v>
      </c>
      <c r="K61" s="7">
        <f t="shared" si="4"/>
        <v>0.90322580645161288</v>
      </c>
      <c r="L61" s="7">
        <f t="shared" si="5"/>
        <v>0.25</v>
      </c>
    </row>
    <row r="62" spans="1:12" x14ac:dyDescent="0.3">
      <c r="A62" s="60">
        <v>61</v>
      </c>
      <c r="B62" s="50" t="s">
        <v>114</v>
      </c>
      <c r="C62" s="50" t="s">
        <v>115</v>
      </c>
      <c r="D62" s="50">
        <v>18</v>
      </c>
      <c r="E62" s="50">
        <v>3</v>
      </c>
      <c r="F62" s="50">
        <v>1</v>
      </c>
      <c r="G62" s="50">
        <v>0</v>
      </c>
      <c r="H62" s="50">
        <v>30</v>
      </c>
      <c r="I62" s="50">
        <v>9</v>
      </c>
      <c r="J62" s="5">
        <f t="shared" si="3"/>
        <v>22</v>
      </c>
      <c r="K62" s="59">
        <f t="shared" si="4"/>
        <v>0.73333333333333328</v>
      </c>
      <c r="L62" s="59">
        <f t="shared" si="5"/>
        <v>0.40909090909090912</v>
      </c>
    </row>
    <row r="63" spans="1:12" x14ac:dyDescent="0.3">
      <c r="A63" s="60">
        <v>62</v>
      </c>
      <c r="B63" s="61" t="s">
        <v>116</v>
      </c>
      <c r="C63" s="50" t="s">
        <v>115</v>
      </c>
      <c r="D63" s="50">
        <v>20</v>
      </c>
      <c r="E63" s="50">
        <v>2</v>
      </c>
      <c r="F63" s="50">
        <v>0</v>
      </c>
      <c r="G63" s="50">
        <v>1</v>
      </c>
      <c r="H63" s="50">
        <v>28</v>
      </c>
      <c r="I63" s="50">
        <v>7</v>
      </c>
      <c r="J63" s="5">
        <f t="shared" si="3"/>
        <v>23</v>
      </c>
      <c r="K63" s="59">
        <f t="shared" si="4"/>
        <v>0.8214285714285714</v>
      </c>
      <c r="L63" s="59">
        <f t="shared" si="5"/>
        <v>0.30434782608695654</v>
      </c>
    </row>
    <row r="64" spans="1:12" x14ac:dyDescent="0.3">
      <c r="A64" s="60">
        <v>63</v>
      </c>
      <c r="B64" s="61" t="s">
        <v>117</v>
      </c>
      <c r="C64" s="50" t="s">
        <v>115</v>
      </c>
      <c r="D64" s="50">
        <v>16</v>
      </c>
      <c r="E64" s="50">
        <v>4</v>
      </c>
      <c r="F64" s="50">
        <v>1</v>
      </c>
      <c r="G64" s="50">
        <v>0</v>
      </c>
      <c r="H64" s="50">
        <v>31</v>
      </c>
      <c r="I64" s="50">
        <v>8</v>
      </c>
      <c r="J64" s="5">
        <f t="shared" si="3"/>
        <v>21</v>
      </c>
      <c r="K64" s="59">
        <f t="shared" si="4"/>
        <v>0.67741935483870963</v>
      </c>
      <c r="L64" s="59">
        <f t="shared" si="5"/>
        <v>0.38095238095238093</v>
      </c>
    </row>
    <row r="65" spans="1:12" x14ac:dyDescent="0.3">
      <c r="A65" s="60">
        <v>64</v>
      </c>
      <c r="B65" s="61" t="s">
        <v>118</v>
      </c>
      <c r="C65" s="50" t="s">
        <v>115</v>
      </c>
      <c r="D65" s="50">
        <v>14</v>
      </c>
      <c r="E65" s="50">
        <v>3</v>
      </c>
      <c r="F65" s="50">
        <v>2</v>
      </c>
      <c r="G65" s="50">
        <v>1</v>
      </c>
      <c r="H65" s="50">
        <v>29</v>
      </c>
      <c r="I65" s="50">
        <v>10</v>
      </c>
      <c r="J65" s="5">
        <f t="shared" si="3"/>
        <v>20</v>
      </c>
      <c r="K65" s="59">
        <f t="shared" si="4"/>
        <v>0.68965517241379315</v>
      </c>
      <c r="L65" s="59">
        <f t="shared" si="5"/>
        <v>0.5</v>
      </c>
    </row>
    <row r="66" spans="1:12" x14ac:dyDescent="0.3">
      <c r="A66" s="60">
        <v>65</v>
      </c>
      <c r="B66" s="61" t="s">
        <v>119</v>
      </c>
      <c r="C66" s="50" t="s">
        <v>115</v>
      </c>
      <c r="D66" s="50">
        <v>19</v>
      </c>
      <c r="E66" s="50">
        <v>1</v>
      </c>
      <c r="F66" s="50">
        <v>0</v>
      </c>
      <c r="G66" s="50">
        <v>0</v>
      </c>
      <c r="H66" s="50">
        <v>27</v>
      </c>
      <c r="I66" s="50">
        <v>6</v>
      </c>
      <c r="J66" s="5">
        <f t="shared" si="3"/>
        <v>20</v>
      </c>
      <c r="K66" s="59">
        <f t="shared" si="4"/>
        <v>0.7407407407407407</v>
      </c>
      <c r="L66" s="59">
        <f t="shared" si="5"/>
        <v>0.3</v>
      </c>
    </row>
    <row r="67" spans="1:12" x14ac:dyDescent="0.3">
      <c r="A67" s="60">
        <v>66</v>
      </c>
      <c r="B67" s="61" t="s">
        <v>120</v>
      </c>
      <c r="C67" s="50" t="s">
        <v>115</v>
      </c>
      <c r="D67" s="50">
        <v>15</v>
      </c>
      <c r="E67" s="50">
        <v>5</v>
      </c>
      <c r="F67" s="50">
        <v>1</v>
      </c>
      <c r="G67" s="50">
        <v>0</v>
      </c>
      <c r="H67" s="50">
        <v>33</v>
      </c>
      <c r="I67" s="50">
        <v>11</v>
      </c>
      <c r="J67" s="5">
        <f t="shared" si="3"/>
        <v>21</v>
      </c>
      <c r="K67" s="59">
        <f t="shared" si="4"/>
        <v>0.63636363636363635</v>
      </c>
      <c r="L67" s="59">
        <f t="shared" si="5"/>
        <v>0.52380952380952384</v>
      </c>
    </row>
    <row r="68" spans="1:12" x14ac:dyDescent="0.3">
      <c r="A68" s="60">
        <v>67</v>
      </c>
      <c r="B68" s="61" t="s">
        <v>121</v>
      </c>
      <c r="C68" s="50" t="s">
        <v>115</v>
      </c>
      <c r="D68" s="50">
        <v>17</v>
      </c>
      <c r="E68" s="50">
        <v>2</v>
      </c>
      <c r="F68" s="50">
        <v>2</v>
      </c>
      <c r="G68" s="50">
        <v>1</v>
      </c>
      <c r="H68" s="50">
        <v>30</v>
      </c>
      <c r="I68" s="50">
        <v>9</v>
      </c>
      <c r="J68" s="5">
        <f t="shared" si="3"/>
        <v>22</v>
      </c>
      <c r="K68" s="59">
        <f t="shared" si="4"/>
        <v>0.73333333333333328</v>
      </c>
      <c r="L68" s="59">
        <f t="shared" si="5"/>
        <v>0.40909090909090912</v>
      </c>
    </row>
    <row r="69" spans="1:12" x14ac:dyDescent="0.3">
      <c r="A69" s="60">
        <v>68</v>
      </c>
      <c r="B69" s="61" t="s">
        <v>122</v>
      </c>
      <c r="C69" s="50" t="s">
        <v>115</v>
      </c>
      <c r="D69" s="50">
        <v>13</v>
      </c>
      <c r="E69" s="50">
        <v>4</v>
      </c>
      <c r="F69" s="50">
        <v>0</v>
      </c>
      <c r="G69" s="50">
        <v>0</v>
      </c>
      <c r="H69" s="50">
        <v>26</v>
      </c>
      <c r="I69" s="50">
        <v>5</v>
      </c>
      <c r="J69" s="5">
        <f t="shared" si="3"/>
        <v>17</v>
      </c>
      <c r="K69" s="59">
        <f t="shared" si="4"/>
        <v>0.65384615384615385</v>
      </c>
      <c r="L69" s="59">
        <f t="shared" si="5"/>
        <v>0.29411764705882354</v>
      </c>
    </row>
    <row r="70" spans="1:12" x14ac:dyDescent="0.3">
      <c r="A70" s="60">
        <v>69</v>
      </c>
      <c r="B70" s="61" t="s">
        <v>123</v>
      </c>
      <c r="C70" s="50" t="s">
        <v>115</v>
      </c>
      <c r="D70" s="50">
        <v>21</v>
      </c>
      <c r="E70" s="50">
        <v>3</v>
      </c>
      <c r="F70" s="50">
        <v>1</v>
      </c>
      <c r="G70" s="50">
        <v>0</v>
      </c>
      <c r="H70" s="50">
        <v>34</v>
      </c>
      <c r="I70" s="50">
        <v>12</v>
      </c>
      <c r="J70" s="5">
        <f t="shared" si="3"/>
        <v>25</v>
      </c>
      <c r="K70" s="59">
        <f t="shared" si="4"/>
        <v>0.73529411764705888</v>
      </c>
      <c r="L70" s="59">
        <f t="shared" si="5"/>
        <v>0.48</v>
      </c>
    </row>
    <row r="71" spans="1:12" x14ac:dyDescent="0.3">
      <c r="A71" s="60">
        <v>70</v>
      </c>
      <c r="B71" s="50" t="s">
        <v>124</v>
      </c>
      <c r="C71" s="50" t="s">
        <v>115</v>
      </c>
      <c r="D71" s="50">
        <v>18</v>
      </c>
      <c r="E71" s="50">
        <v>2</v>
      </c>
      <c r="F71" s="50">
        <v>0</v>
      </c>
      <c r="G71" s="50">
        <v>1</v>
      </c>
      <c r="H71" s="50">
        <v>29</v>
      </c>
      <c r="I71" s="50">
        <v>8</v>
      </c>
      <c r="J71" s="5">
        <f t="shared" si="3"/>
        <v>21</v>
      </c>
      <c r="K71" s="59">
        <f t="shared" si="4"/>
        <v>0.72413793103448276</v>
      </c>
      <c r="L71" s="59">
        <f t="shared" si="5"/>
        <v>0.38095238095238093</v>
      </c>
    </row>
    <row r="72" spans="1:12" x14ac:dyDescent="0.3">
      <c r="A72" s="60">
        <v>71</v>
      </c>
      <c r="B72" s="50" t="s">
        <v>125</v>
      </c>
      <c r="C72" s="50" t="s">
        <v>126</v>
      </c>
      <c r="D72" s="50">
        <v>22</v>
      </c>
      <c r="E72" s="50">
        <v>3</v>
      </c>
      <c r="F72" s="50">
        <v>0</v>
      </c>
      <c r="G72" s="50">
        <v>1</v>
      </c>
      <c r="H72" s="50">
        <v>35</v>
      </c>
      <c r="I72" s="50">
        <v>13</v>
      </c>
      <c r="J72" s="5">
        <f t="shared" si="3"/>
        <v>26</v>
      </c>
      <c r="K72" s="59">
        <f t="shared" si="4"/>
        <v>0.74285714285714288</v>
      </c>
      <c r="L72" s="59">
        <f t="shared" si="5"/>
        <v>0.5</v>
      </c>
    </row>
    <row r="73" spans="1:12" x14ac:dyDescent="0.3">
      <c r="A73" s="60">
        <v>72</v>
      </c>
      <c r="B73" s="50" t="s">
        <v>127</v>
      </c>
      <c r="C73" s="50" t="s">
        <v>126</v>
      </c>
      <c r="D73" s="50">
        <v>17</v>
      </c>
      <c r="E73" s="50">
        <v>4</v>
      </c>
      <c r="F73" s="50">
        <v>1</v>
      </c>
      <c r="G73" s="50">
        <v>0</v>
      </c>
      <c r="H73" s="50">
        <v>31</v>
      </c>
      <c r="I73" s="50">
        <v>10</v>
      </c>
      <c r="J73" s="5">
        <f t="shared" si="3"/>
        <v>22</v>
      </c>
      <c r="K73" s="59">
        <f t="shared" si="4"/>
        <v>0.70967741935483875</v>
      </c>
      <c r="L73" s="59">
        <f t="shared" si="5"/>
        <v>0.45454545454545453</v>
      </c>
    </row>
    <row r="74" spans="1:12" x14ac:dyDescent="0.3">
      <c r="A74" s="60">
        <v>73</v>
      </c>
      <c r="B74" s="50" t="s">
        <v>128</v>
      </c>
      <c r="C74" s="50" t="s">
        <v>126</v>
      </c>
      <c r="D74" s="50">
        <v>19</v>
      </c>
      <c r="E74" s="50">
        <v>2</v>
      </c>
      <c r="F74" s="50">
        <v>2</v>
      </c>
      <c r="G74" s="50">
        <v>0</v>
      </c>
      <c r="H74" s="50">
        <v>30</v>
      </c>
      <c r="I74" s="50">
        <v>9</v>
      </c>
      <c r="J74" s="5">
        <f t="shared" si="3"/>
        <v>23</v>
      </c>
      <c r="K74" s="59">
        <f t="shared" si="4"/>
        <v>0.76666666666666672</v>
      </c>
      <c r="L74" s="59">
        <f t="shared" si="5"/>
        <v>0.39130434782608697</v>
      </c>
    </row>
    <row r="75" spans="1:12" x14ac:dyDescent="0.3">
      <c r="A75" s="60">
        <v>74</v>
      </c>
      <c r="B75" s="50" t="s">
        <v>129</v>
      </c>
      <c r="C75" s="50" t="s">
        <v>126</v>
      </c>
      <c r="D75" s="50">
        <v>20</v>
      </c>
      <c r="E75" s="50">
        <v>3</v>
      </c>
      <c r="F75" s="50">
        <v>1</v>
      </c>
      <c r="G75" s="50">
        <v>1</v>
      </c>
      <c r="H75" s="50">
        <v>34</v>
      </c>
      <c r="I75" s="50">
        <v>12</v>
      </c>
      <c r="J75" s="5">
        <f t="shared" si="3"/>
        <v>25</v>
      </c>
      <c r="K75" s="59">
        <f t="shared" si="4"/>
        <v>0.73529411764705888</v>
      </c>
      <c r="L75" s="59">
        <f t="shared" si="5"/>
        <v>0.48</v>
      </c>
    </row>
    <row r="76" spans="1:12" x14ac:dyDescent="0.3">
      <c r="A76" s="60">
        <v>75</v>
      </c>
      <c r="B76" s="50" t="s">
        <v>130</v>
      </c>
      <c r="C76" s="50" t="s">
        <v>126</v>
      </c>
      <c r="D76" s="50">
        <v>15</v>
      </c>
      <c r="E76" s="50">
        <v>5</v>
      </c>
      <c r="F76" s="50">
        <v>0</v>
      </c>
      <c r="G76" s="50">
        <v>0</v>
      </c>
      <c r="H76" s="50">
        <v>29</v>
      </c>
      <c r="I76" s="50">
        <v>8</v>
      </c>
      <c r="J76" s="5">
        <f t="shared" si="3"/>
        <v>20</v>
      </c>
      <c r="K76" s="59">
        <f t="shared" si="4"/>
        <v>0.68965517241379315</v>
      </c>
      <c r="L76" s="59">
        <f t="shared" si="5"/>
        <v>0.4</v>
      </c>
    </row>
    <row r="77" spans="1:12" x14ac:dyDescent="0.3">
      <c r="A77" s="60">
        <v>76</v>
      </c>
      <c r="B77" s="50" t="s">
        <v>131</v>
      </c>
      <c r="C77" s="50" t="s">
        <v>126</v>
      </c>
      <c r="D77" s="50">
        <v>18</v>
      </c>
      <c r="E77" s="50">
        <v>2</v>
      </c>
      <c r="F77" s="50">
        <v>1</v>
      </c>
      <c r="G77" s="50">
        <v>0</v>
      </c>
      <c r="H77" s="50">
        <v>28</v>
      </c>
      <c r="I77" s="50">
        <v>7</v>
      </c>
      <c r="J77" s="5">
        <f t="shared" si="3"/>
        <v>21</v>
      </c>
      <c r="K77" s="59">
        <f t="shared" si="4"/>
        <v>0.75</v>
      </c>
      <c r="L77" s="59">
        <f t="shared" si="5"/>
        <v>0.33333333333333331</v>
      </c>
    </row>
    <row r="78" spans="1:12" x14ac:dyDescent="0.3">
      <c r="A78" s="60">
        <v>77</v>
      </c>
      <c r="B78" s="50" t="s">
        <v>132</v>
      </c>
      <c r="C78" s="50" t="s">
        <v>126</v>
      </c>
      <c r="D78" s="50">
        <v>21</v>
      </c>
      <c r="E78" s="50">
        <v>4</v>
      </c>
      <c r="F78" s="50">
        <v>0</v>
      </c>
      <c r="G78" s="50">
        <v>1</v>
      </c>
      <c r="H78" s="50">
        <v>36</v>
      </c>
      <c r="I78" s="50">
        <v>14</v>
      </c>
      <c r="J78" s="5">
        <f t="shared" si="3"/>
        <v>26</v>
      </c>
      <c r="K78" s="59">
        <f t="shared" si="4"/>
        <v>0.72222222222222221</v>
      </c>
      <c r="L78" s="59">
        <f t="shared" si="5"/>
        <v>0.53846153846153844</v>
      </c>
    </row>
    <row r="79" spans="1:12" x14ac:dyDescent="0.3">
      <c r="A79" s="60">
        <v>78</v>
      </c>
      <c r="B79" s="50" t="s">
        <v>133</v>
      </c>
      <c r="C79" s="50" t="s">
        <v>126</v>
      </c>
      <c r="D79" s="50">
        <v>16</v>
      </c>
      <c r="E79" s="50">
        <v>3</v>
      </c>
      <c r="F79" s="50">
        <v>2</v>
      </c>
      <c r="G79" s="50">
        <v>0</v>
      </c>
      <c r="H79" s="50">
        <v>30</v>
      </c>
      <c r="I79" s="50">
        <v>9</v>
      </c>
      <c r="J79" s="5">
        <f t="shared" si="3"/>
        <v>21</v>
      </c>
      <c r="K79" s="59">
        <f t="shared" si="4"/>
        <v>0.7</v>
      </c>
      <c r="L79" s="59">
        <f t="shared" si="5"/>
        <v>0.42857142857142855</v>
      </c>
    </row>
    <row r="80" spans="1:12" x14ac:dyDescent="0.3">
      <c r="A80" s="60">
        <v>79</v>
      </c>
      <c r="B80" s="50" t="s">
        <v>134</v>
      </c>
      <c r="C80" s="50" t="s">
        <v>126</v>
      </c>
      <c r="D80" s="50">
        <v>14</v>
      </c>
      <c r="E80" s="50">
        <v>4</v>
      </c>
      <c r="F80" s="50">
        <v>1</v>
      </c>
      <c r="G80" s="50">
        <v>0</v>
      </c>
      <c r="H80" s="50">
        <v>27</v>
      </c>
      <c r="I80" s="50">
        <v>6</v>
      </c>
      <c r="J80" s="5">
        <f t="shared" si="3"/>
        <v>19</v>
      </c>
      <c r="K80" s="59">
        <f t="shared" si="4"/>
        <v>0.70370370370370372</v>
      </c>
      <c r="L80" s="59">
        <f t="shared" si="5"/>
        <v>0.31578947368421051</v>
      </c>
    </row>
    <row r="81" spans="1:12" x14ac:dyDescent="0.3">
      <c r="A81" s="60">
        <v>80</v>
      </c>
      <c r="B81" s="50" t="s">
        <v>135</v>
      </c>
      <c r="C81" s="50" t="s">
        <v>126</v>
      </c>
      <c r="D81" s="50">
        <v>19</v>
      </c>
      <c r="E81" s="50">
        <v>2</v>
      </c>
      <c r="F81" s="50">
        <v>0</v>
      </c>
      <c r="G81" s="50">
        <v>1</v>
      </c>
      <c r="H81" s="50">
        <v>32</v>
      </c>
      <c r="I81" s="50">
        <v>10</v>
      </c>
      <c r="J81" s="5">
        <f t="shared" si="3"/>
        <v>22</v>
      </c>
      <c r="K81" s="59">
        <f t="shared" si="4"/>
        <v>0.6875</v>
      </c>
      <c r="L81" s="59">
        <f t="shared" si="5"/>
        <v>0.45454545454545453</v>
      </c>
    </row>
    <row r="82" spans="1:12" x14ac:dyDescent="0.3">
      <c r="A82" s="60">
        <v>81</v>
      </c>
      <c r="B82" s="50" t="s">
        <v>136</v>
      </c>
      <c r="C82" s="50" t="s">
        <v>137</v>
      </c>
      <c r="D82" s="50">
        <v>18</v>
      </c>
      <c r="E82" s="50">
        <v>3</v>
      </c>
      <c r="F82" s="50">
        <v>1</v>
      </c>
      <c r="G82" s="50">
        <v>0</v>
      </c>
      <c r="H82" s="50">
        <v>31</v>
      </c>
      <c r="I82" s="50">
        <v>10</v>
      </c>
      <c r="J82" s="5">
        <f t="shared" si="3"/>
        <v>22</v>
      </c>
      <c r="K82" s="59">
        <f t="shared" si="4"/>
        <v>0.70967741935483875</v>
      </c>
      <c r="L82" s="59">
        <f t="shared" si="5"/>
        <v>0.45454545454545453</v>
      </c>
    </row>
    <row r="83" spans="1:12" x14ac:dyDescent="0.3">
      <c r="A83" s="60">
        <v>82</v>
      </c>
      <c r="B83" s="50" t="s">
        <v>138</v>
      </c>
      <c r="C83" s="50" t="s">
        <v>137</v>
      </c>
      <c r="D83" s="50">
        <v>20</v>
      </c>
      <c r="E83" s="50">
        <v>2</v>
      </c>
      <c r="F83" s="50">
        <v>0</v>
      </c>
      <c r="G83" s="50">
        <v>1</v>
      </c>
      <c r="H83" s="50">
        <v>29</v>
      </c>
      <c r="I83" s="50">
        <v>8</v>
      </c>
      <c r="J83" s="5">
        <f t="shared" si="3"/>
        <v>23</v>
      </c>
      <c r="K83" s="59">
        <f t="shared" si="4"/>
        <v>0.7931034482758621</v>
      </c>
      <c r="L83" s="59">
        <f t="shared" si="5"/>
        <v>0.34782608695652173</v>
      </c>
    </row>
    <row r="84" spans="1:12" x14ac:dyDescent="0.3">
      <c r="A84" s="60">
        <v>83</v>
      </c>
      <c r="B84" s="50" t="s">
        <v>139</v>
      </c>
      <c r="C84" s="50" t="s">
        <v>137</v>
      </c>
      <c r="D84" s="50">
        <v>16</v>
      </c>
      <c r="E84" s="50">
        <v>4</v>
      </c>
      <c r="F84" s="50">
        <v>2</v>
      </c>
      <c r="G84" s="50">
        <v>0</v>
      </c>
      <c r="H84" s="50">
        <v>32</v>
      </c>
      <c r="I84" s="50">
        <v>11</v>
      </c>
      <c r="J84" s="5">
        <f t="shared" si="3"/>
        <v>22</v>
      </c>
      <c r="K84" s="59">
        <f t="shared" si="4"/>
        <v>0.6875</v>
      </c>
      <c r="L84" s="59">
        <f t="shared" si="5"/>
        <v>0.5</v>
      </c>
    </row>
    <row r="85" spans="1:12" x14ac:dyDescent="0.3">
      <c r="A85" s="60">
        <v>84</v>
      </c>
      <c r="B85" s="50" t="s">
        <v>140</v>
      </c>
      <c r="C85" s="50" t="s">
        <v>137</v>
      </c>
      <c r="D85" s="50">
        <v>15</v>
      </c>
      <c r="E85" s="50">
        <v>3</v>
      </c>
      <c r="F85" s="50">
        <v>1</v>
      </c>
      <c r="G85" s="50">
        <v>1</v>
      </c>
      <c r="H85" s="50">
        <v>30</v>
      </c>
      <c r="I85" s="50">
        <v>9</v>
      </c>
      <c r="J85" s="5">
        <f t="shared" si="3"/>
        <v>20</v>
      </c>
      <c r="K85" s="59">
        <f t="shared" si="4"/>
        <v>0.66666666666666663</v>
      </c>
      <c r="L85" s="59">
        <f t="shared" si="5"/>
        <v>0.45</v>
      </c>
    </row>
    <row r="86" spans="1:12" x14ac:dyDescent="0.3">
      <c r="A86" s="60">
        <v>85</v>
      </c>
      <c r="B86" s="50" t="s">
        <v>141</v>
      </c>
      <c r="C86" s="50" t="s">
        <v>137</v>
      </c>
      <c r="D86" s="50">
        <v>19</v>
      </c>
      <c r="E86" s="50">
        <v>1</v>
      </c>
      <c r="F86" s="50">
        <v>0</v>
      </c>
      <c r="G86" s="50">
        <v>0</v>
      </c>
      <c r="H86" s="50">
        <v>28</v>
      </c>
      <c r="I86" s="50">
        <v>6</v>
      </c>
      <c r="J86" s="5">
        <f t="shared" si="3"/>
        <v>20</v>
      </c>
      <c r="K86" s="59">
        <f t="shared" si="4"/>
        <v>0.7142857142857143</v>
      </c>
      <c r="L86" s="59">
        <f t="shared" si="5"/>
        <v>0.3</v>
      </c>
    </row>
    <row r="87" spans="1:12" x14ac:dyDescent="0.3">
      <c r="A87" s="60">
        <v>86</v>
      </c>
      <c r="B87" s="50" t="s">
        <v>142</v>
      </c>
      <c r="C87" s="50" t="s">
        <v>137</v>
      </c>
      <c r="D87" s="50">
        <v>17</v>
      </c>
      <c r="E87" s="50">
        <v>5</v>
      </c>
      <c r="F87" s="50">
        <v>1</v>
      </c>
      <c r="G87" s="50">
        <v>0</v>
      </c>
      <c r="H87" s="50">
        <v>34</v>
      </c>
      <c r="I87" s="50">
        <v>12</v>
      </c>
      <c r="J87" s="5">
        <f t="shared" si="3"/>
        <v>23</v>
      </c>
      <c r="K87" s="59">
        <f t="shared" si="4"/>
        <v>0.67647058823529416</v>
      </c>
      <c r="L87" s="59">
        <f t="shared" si="5"/>
        <v>0.52173913043478259</v>
      </c>
    </row>
    <row r="88" spans="1:12" x14ac:dyDescent="0.3">
      <c r="A88" s="60">
        <v>87</v>
      </c>
      <c r="B88" s="50" t="s">
        <v>143</v>
      </c>
      <c r="C88" s="50" t="s">
        <v>137</v>
      </c>
      <c r="D88" s="50">
        <v>14</v>
      </c>
      <c r="E88" s="50">
        <v>2</v>
      </c>
      <c r="F88" s="50">
        <v>2</v>
      </c>
      <c r="G88" s="50">
        <v>1</v>
      </c>
      <c r="H88" s="50">
        <v>29</v>
      </c>
      <c r="I88" s="50">
        <v>7</v>
      </c>
      <c r="J88" s="5">
        <f t="shared" si="3"/>
        <v>19</v>
      </c>
      <c r="K88" s="59">
        <f t="shared" si="4"/>
        <v>0.65517241379310343</v>
      </c>
      <c r="L88" s="59">
        <f t="shared" si="5"/>
        <v>0.36842105263157893</v>
      </c>
    </row>
    <row r="89" spans="1:12" x14ac:dyDescent="0.3">
      <c r="A89" s="60">
        <v>88</v>
      </c>
      <c r="B89" s="50" t="s">
        <v>144</v>
      </c>
      <c r="C89" s="50" t="s">
        <v>137</v>
      </c>
      <c r="D89" s="50">
        <v>13</v>
      </c>
      <c r="E89" s="50">
        <v>4</v>
      </c>
      <c r="F89" s="50">
        <v>0</v>
      </c>
      <c r="G89" s="50">
        <v>0</v>
      </c>
      <c r="H89" s="50">
        <v>27</v>
      </c>
      <c r="I89" s="50">
        <v>5</v>
      </c>
      <c r="J89" s="5">
        <f t="shared" si="3"/>
        <v>17</v>
      </c>
      <c r="K89" s="59">
        <f t="shared" si="4"/>
        <v>0.62962962962962965</v>
      </c>
      <c r="L89" s="59">
        <f t="shared" si="5"/>
        <v>0.29411764705882354</v>
      </c>
    </row>
    <row r="90" spans="1:12" x14ac:dyDescent="0.3">
      <c r="A90" s="60">
        <v>89</v>
      </c>
      <c r="B90" s="50" t="s">
        <v>145</v>
      </c>
      <c r="C90" s="50" t="s">
        <v>137</v>
      </c>
      <c r="D90" s="50">
        <v>21</v>
      </c>
      <c r="E90" s="50">
        <v>3</v>
      </c>
      <c r="F90" s="50">
        <v>1</v>
      </c>
      <c r="G90" s="50">
        <v>0</v>
      </c>
      <c r="H90" s="50">
        <v>35</v>
      </c>
      <c r="I90" s="50">
        <v>13</v>
      </c>
      <c r="J90" s="5">
        <f t="shared" si="3"/>
        <v>25</v>
      </c>
      <c r="K90" s="59">
        <f t="shared" si="4"/>
        <v>0.7142857142857143</v>
      </c>
      <c r="L90" s="59">
        <f t="shared" si="5"/>
        <v>0.52</v>
      </c>
    </row>
    <row r="91" spans="1:12" x14ac:dyDescent="0.3">
      <c r="A91" s="60">
        <v>90</v>
      </c>
      <c r="B91" s="50" t="s">
        <v>146</v>
      </c>
      <c r="C91" s="50" t="s">
        <v>137</v>
      </c>
      <c r="D91" s="50">
        <v>18</v>
      </c>
      <c r="E91" s="50">
        <v>2</v>
      </c>
      <c r="F91" s="50">
        <v>0</v>
      </c>
      <c r="G91" s="50">
        <v>1</v>
      </c>
      <c r="H91" s="50">
        <v>30</v>
      </c>
      <c r="I91" s="50">
        <v>8</v>
      </c>
      <c r="J91" s="5">
        <f t="shared" si="3"/>
        <v>21</v>
      </c>
      <c r="K91" s="59">
        <f t="shared" si="4"/>
        <v>0.7</v>
      </c>
      <c r="L91" s="59">
        <f t="shared" si="5"/>
        <v>0.38095238095238093</v>
      </c>
    </row>
    <row r="92" spans="1:12" x14ac:dyDescent="0.3">
      <c r="A92" s="60">
        <v>91</v>
      </c>
      <c r="B92" s="50" t="s">
        <v>147</v>
      </c>
      <c r="C92" s="50" t="s">
        <v>148</v>
      </c>
      <c r="D92" s="50">
        <v>23</v>
      </c>
      <c r="E92" s="50">
        <v>4</v>
      </c>
      <c r="F92" s="50">
        <v>1</v>
      </c>
      <c r="G92" s="50">
        <v>0</v>
      </c>
      <c r="H92" s="50">
        <v>36</v>
      </c>
      <c r="I92" s="50">
        <v>14</v>
      </c>
      <c r="J92" s="5">
        <f t="shared" si="3"/>
        <v>28</v>
      </c>
      <c r="K92" s="59">
        <f t="shared" si="4"/>
        <v>0.77777777777777779</v>
      </c>
      <c r="L92" s="59">
        <f t="shared" si="5"/>
        <v>0.5</v>
      </c>
    </row>
    <row r="93" spans="1:12" x14ac:dyDescent="0.3">
      <c r="A93" s="60">
        <v>92</v>
      </c>
      <c r="B93" s="50" t="s">
        <v>149</v>
      </c>
      <c r="C93" s="50" t="s">
        <v>148</v>
      </c>
      <c r="D93" s="50">
        <v>19</v>
      </c>
      <c r="E93" s="50">
        <v>3</v>
      </c>
      <c r="F93" s="50">
        <v>0</v>
      </c>
      <c r="G93" s="50">
        <v>1</v>
      </c>
      <c r="H93" s="50">
        <v>32</v>
      </c>
      <c r="I93" s="50">
        <v>10</v>
      </c>
      <c r="J93" s="5">
        <f t="shared" si="3"/>
        <v>23</v>
      </c>
      <c r="K93" s="59">
        <f t="shared" si="4"/>
        <v>0.71875</v>
      </c>
      <c r="L93" s="59">
        <f t="shared" si="5"/>
        <v>0.43478260869565216</v>
      </c>
    </row>
    <row r="94" spans="1:12" x14ac:dyDescent="0.3">
      <c r="A94" s="60">
        <v>93</v>
      </c>
      <c r="B94" s="50" t="s">
        <v>150</v>
      </c>
      <c r="C94" s="50" t="s">
        <v>148</v>
      </c>
      <c r="D94" s="50">
        <v>20</v>
      </c>
      <c r="E94" s="50">
        <v>2</v>
      </c>
      <c r="F94" s="50">
        <v>2</v>
      </c>
      <c r="G94" s="50">
        <v>0</v>
      </c>
      <c r="H94" s="50">
        <v>31</v>
      </c>
      <c r="I94" s="50">
        <v>9</v>
      </c>
      <c r="J94" s="5">
        <f t="shared" si="3"/>
        <v>24</v>
      </c>
      <c r="K94" s="59">
        <f t="shared" si="4"/>
        <v>0.77419354838709675</v>
      </c>
      <c r="L94" s="59">
        <f t="shared" si="5"/>
        <v>0.375</v>
      </c>
    </row>
    <row r="95" spans="1:12" x14ac:dyDescent="0.3">
      <c r="A95" s="60">
        <v>94</v>
      </c>
      <c r="B95" s="50" t="s">
        <v>151</v>
      </c>
      <c r="C95" s="50" t="s">
        <v>148</v>
      </c>
      <c r="D95" s="50">
        <v>22</v>
      </c>
      <c r="E95" s="50">
        <v>3</v>
      </c>
      <c r="F95" s="50">
        <v>1</v>
      </c>
      <c r="G95" s="50">
        <v>1</v>
      </c>
      <c r="H95" s="50">
        <v>35</v>
      </c>
      <c r="I95" s="50">
        <v>13</v>
      </c>
      <c r="J95" s="5">
        <f t="shared" si="3"/>
        <v>27</v>
      </c>
      <c r="K95" s="59">
        <f t="shared" si="4"/>
        <v>0.77142857142857146</v>
      </c>
      <c r="L95" s="59">
        <f t="shared" si="5"/>
        <v>0.48148148148148145</v>
      </c>
    </row>
    <row r="96" spans="1:12" x14ac:dyDescent="0.3">
      <c r="A96" s="60">
        <v>95</v>
      </c>
      <c r="B96" s="50" t="s">
        <v>152</v>
      </c>
      <c r="C96" s="50" t="s">
        <v>148</v>
      </c>
      <c r="D96" s="50">
        <v>16</v>
      </c>
      <c r="E96" s="50">
        <v>5</v>
      </c>
      <c r="F96" s="50">
        <v>0</v>
      </c>
      <c r="G96" s="50">
        <v>0</v>
      </c>
      <c r="H96" s="50">
        <v>30</v>
      </c>
      <c r="I96" s="50">
        <v>8</v>
      </c>
      <c r="J96" s="5">
        <f t="shared" si="3"/>
        <v>21</v>
      </c>
      <c r="K96" s="59">
        <f t="shared" si="4"/>
        <v>0.7</v>
      </c>
      <c r="L96" s="59">
        <f t="shared" si="5"/>
        <v>0.38095238095238093</v>
      </c>
    </row>
    <row r="97" spans="1:12" x14ac:dyDescent="0.3">
      <c r="A97" s="60">
        <v>96</v>
      </c>
      <c r="B97" s="50" t="s">
        <v>153</v>
      </c>
      <c r="C97" s="50" t="s">
        <v>148</v>
      </c>
      <c r="D97" s="50">
        <v>18</v>
      </c>
      <c r="E97" s="50">
        <v>2</v>
      </c>
      <c r="F97" s="50">
        <v>1</v>
      </c>
      <c r="G97" s="50">
        <v>0</v>
      </c>
      <c r="H97" s="50">
        <v>29</v>
      </c>
      <c r="I97" s="50">
        <v>7</v>
      </c>
      <c r="J97" s="5">
        <f t="shared" si="3"/>
        <v>21</v>
      </c>
      <c r="K97" s="59">
        <f t="shared" si="4"/>
        <v>0.72413793103448276</v>
      </c>
      <c r="L97" s="59">
        <f t="shared" si="5"/>
        <v>0.33333333333333331</v>
      </c>
    </row>
    <row r="98" spans="1:12" x14ac:dyDescent="0.3">
      <c r="A98" s="60">
        <v>97</v>
      </c>
      <c r="B98" s="50" t="s">
        <v>154</v>
      </c>
      <c r="C98" s="50" t="s">
        <v>148</v>
      </c>
      <c r="D98" s="50">
        <v>21</v>
      </c>
      <c r="E98" s="50">
        <v>4</v>
      </c>
      <c r="F98" s="50">
        <v>0</v>
      </c>
      <c r="G98" s="50">
        <v>1</v>
      </c>
      <c r="H98" s="50">
        <v>37</v>
      </c>
      <c r="I98" s="50">
        <v>15</v>
      </c>
      <c r="J98" s="5">
        <f t="shared" ref="J98:J101" si="6">H1_+H2_+H3_+H4_</f>
        <v>26</v>
      </c>
      <c r="K98" s="59">
        <f t="shared" ref="K98:K101" si="7">TOT_HITS/VAB</f>
        <v>0.70270270270270274</v>
      </c>
      <c r="L98" s="59">
        <f t="shared" ref="L98:L101" si="8">Carreras/TOT_HITS</f>
        <v>0.57692307692307687</v>
      </c>
    </row>
    <row r="99" spans="1:12" x14ac:dyDescent="0.3">
      <c r="A99" s="60">
        <v>98</v>
      </c>
      <c r="B99" s="50" t="s">
        <v>155</v>
      </c>
      <c r="C99" s="50" t="s">
        <v>148</v>
      </c>
      <c r="D99" s="50">
        <v>17</v>
      </c>
      <c r="E99" s="50">
        <v>3</v>
      </c>
      <c r="F99" s="50">
        <v>2</v>
      </c>
      <c r="G99" s="50">
        <v>0</v>
      </c>
      <c r="H99" s="50">
        <v>31</v>
      </c>
      <c r="I99" s="50">
        <v>10</v>
      </c>
      <c r="J99" s="5">
        <f t="shared" si="6"/>
        <v>22</v>
      </c>
      <c r="K99" s="59">
        <f t="shared" si="7"/>
        <v>0.70967741935483875</v>
      </c>
      <c r="L99" s="59">
        <f t="shared" si="8"/>
        <v>0.45454545454545453</v>
      </c>
    </row>
    <row r="100" spans="1:12" x14ac:dyDescent="0.3">
      <c r="A100" s="60">
        <v>99</v>
      </c>
      <c r="B100" s="50" t="s">
        <v>156</v>
      </c>
      <c r="C100" s="50" t="s">
        <v>148</v>
      </c>
      <c r="D100" s="50">
        <v>15</v>
      </c>
      <c r="E100" s="50">
        <v>4</v>
      </c>
      <c r="F100" s="50">
        <v>1</v>
      </c>
      <c r="G100" s="50">
        <v>0</v>
      </c>
      <c r="H100" s="50">
        <v>28</v>
      </c>
      <c r="I100" s="50">
        <v>6</v>
      </c>
      <c r="J100" s="5">
        <f t="shared" si="6"/>
        <v>20</v>
      </c>
      <c r="K100" s="59">
        <f t="shared" si="7"/>
        <v>0.7142857142857143</v>
      </c>
      <c r="L100" s="59">
        <f t="shared" si="8"/>
        <v>0.3</v>
      </c>
    </row>
    <row r="101" spans="1:12" x14ac:dyDescent="0.3">
      <c r="A101" s="60">
        <v>100</v>
      </c>
      <c r="B101" s="50" t="s">
        <v>157</v>
      </c>
      <c r="C101" s="50" t="s">
        <v>148</v>
      </c>
      <c r="D101" s="50">
        <v>20</v>
      </c>
      <c r="E101" s="50">
        <v>2</v>
      </c>
      <c r="F101" s="50">
        <v>0</v>
      </c>
      <c r="G101" s="50">
        <v>1</v>
      </c>
      <c r="H101" s="50">
        <v>33</v>
      </c>
      <c r="I101" s="50">
        <v>11</v>
      </c>
      <c r="J101" s="5">
        <f t="shared" si="6"/>
        <v>23</v>
      </c>
      <c r="K101" s="59">
        <f t="shared" si="7"/>
        <v>0.69696969696969702</v>
      </c>
      <c r="L101" s="59">
        <f t="shared" si="8"/>
        <v>0.47826086956521741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A02990A985E1429346E7EDB47F092B" ma:contentTypeVersion="7" ma:contentTypeDescription="Create a new document." ma:contentTypeScope="" ma:versionID="380a3e29ec3b1eca80a099d0a664ab83">
  <xsd:schema xmlns:xsd="http://www.w3.org/2001/XMLSchema" xmlns:xs="http://www.w3.org/2001/XMLSchema" xmlns:p="http://schemas.microsoft.com/office/2006/metadata/properties" xmlns:ns2="50d70ff0-be44-4442-a31e-b1ac4229c49f" targetNamespace="http://schemas.microsoft.com/office/2006/metadata/properties" ma:root="true" ma:fieldsID="25f03478df117532b70c5c17263b5abf" ns2:_="">
    <xsd:import namespace="50d70ff0-be44-4442-a31e-b1ac4229c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70ff0-be44-4442-a31e-b1ac4229c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8058D7-EF3D-47D3-A1D1-3C95C2CAA3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80F398-82CC-4D32-AC9B-1E1FD5460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70ff0-be44-4442-a31e-b1ac4229c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6AE98-3B73-40FA-82FD-11947D8D8EFB}">
  <ds:schemaRefs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0d70ff0-be44-4442-a31e-b1ac4229c49f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18</vt:i4>
      </vt:variant>
    </vt:vector>
  </HeadingPairs>
  <TitlesOfParts>
    <vt:vector size="23" baseType="lpstr">
      <vt:lpstr>PORTADA</vt:lpstr>
      <vt:lpstr>TABLA</vt:lpstr>
      <vt:lpstr>RESULTADOS</vt:lpstr>
      <vt:lpstr>GRAFICA</vt:lpstr>
      <vt:lpstr>ESTADISTICA</vt:lpstr>
      <vt:lpstr>beis</vt:lpstr>
      <vt:lpstr>BEISBOL</vt:lpstr>
      <vt:lpstr>Carreras</vt:lpstr>
      <vt:lpstr>EQUIPO</vt:lpstr>
      <vt:lpstr>H1_</vt:lpstr>
      <vt:lpstr>H2_</vt:lpstr>
      <vt:lpstr>H3_</vt:lpstr>
      <vt:lpstr>H4_</vt:lpstr>
      <vt:lpstr>JE</vt:lpstr>
      <vt:lpstr>JG</vt:lpstr>
      <vt:lpstr>JJ</vt:lpstr>
      <vt:lpstr>JP</vt:lpstr>
      <vt:lpstr>NOMBRE_JUGADOR</vt:lpstr>
      <vt:lpstr>PC</vt:lpstr>
      <vt:lpstr>PF</vt:lpstr>
      <vt:lpstr>Registro</vt:lpstr>
      <vt:lpstr>TOT_HITS</vt:lpstr>
      <vt:lpstr>VAB</vt:lpstr>
    </vt:vector>
  </TitlesOfParts>
  <Manager>UANL</Manager>
  <Company>FOD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Evidecia de aprendizaje 3</dc:title>
  <dc:subject>Estadisticas indiviaduales y por equipo</dc:subject>
  <dc:creator>MARCELO MALTOS MARTÍNEZ</dc:creator>
  <cp:keywords>Herramientas excel para analisis de datos</cp:keywords>
  <dc:description>Fecha de elaboración: 20 /04/2026_x000d_
MMM</dc:description>
  <cp:lastModifiedBy>MARCELO MALTOS MARTINEZ</cp:lastModifiedBy>
  <cp:revision/>
  <dcterms:created xsi:type="dcterms:W3CDTF">2026-03-20T22:44:07Z</dcterms:created>
  <dcterms:modified xsi:type="dcterms:W3CDTF">2026-05-14T04:38:15Z</dcterms:modified>
  <cp:category>Evidencia de mi aprendizaje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0x0101002DA02990A985E1429346E7EDB47F092B</vt:lpwstr>
  </property>
</Properties>
</file>